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DH\Desktop\임시\"/>
    </mc:Choice>
  </mc:AlternateContent>
  <bookViews>
    <workbookView xWindow="120" yWindow="45" windowWidth="20730" windowHeight="9855" tabRatio="845"/>
  </bookViews>
  <sheets>
    <sheet name="기본사항" sheetId="6" r:id="rId1"/>
    <sheet name="주권 또는 지분의 양도거래명세서" sheetId="5" r:id="rId2"/>
    <sheet name="증권거래세 과세표준신고서" sheetId="4" r:id="rId3"/>
    <sheet name="주식등 양도소득긍액 계산명세서" sheetId="3" r:id="rId4"/>
    <sheet name="양도소득 과세표준 신고 및 납부계산서" sheetId="2" r:id="rId5"/>
  </sheets>
  <definedNames>
    <definedName name="_xlnm.Print_Area" localSheetId="0">기본사항!$B$2:$P$62</definedName>
    <definedName name="_xlnm.Print_Area" localSheetId="4">'양도소득 과세표준 신고 및 납부계산서'!$B$2:$W$57</definedName>
    <definedName name="_xlnm.Print_Area" localSheetId="1">'주권 또는 지분의 양도거래명세서'!$B$2:$P$32</definedName>
    <definedName name="_xlnm.Print_Area" localSheetId="3">'주식등 양도소득긍액 계산명세서'!$B$2:$R$33</definedName>
    <definedName name="_xlnm.Print_Area" localSheetId="2">'증권거래세 과세표준신고서'!$B$2:$N$48</definedName>
  </definedNames>
  <calcPr calcId="162913" calcMode="manual"/>
</workbook>
</file>

<file path=xl/calcChain.xml><?xml version="1.0" encoding="utf-8"?>
<calcChain xmlns="http://schemas.openxmlformats.org/spreadsheetml/2006/main">
  <c r="K14" i="2" l="1"/>
  <c r="G14" i="2"/>
  <c r="G12" i="2"/>
  <c r="L10" i="2"/>
  <c r="G23" i="3"/>
  <c r="G22" i="3"/>
  <c r="G20" i="3"/>
  <c r="G15" i="4"/>
  <c r="L14" i="4"/>
  <c r="P20" i="5"/>
  <c r="P34" i="5" s="1"/>
  <c r="G20" i="4" s="1"/>
  <c r="E20" i="4" s="1"/>
  <c r="N20" i="5"/>
  <c r="G16" i="3" s="1"/>
  <c r="L20" i="5"/>
  <c r="J20" i="5"/>
  <c r="I20" i="5"/>
  <c r="E20" i="5"/>
  <c r="G10" i="3" s="1"/>
  <c r="C20" i="5"/>
  <c r="G20" i="5" s="1"/>
  <c r="B20" i="5"/>
  <c r="G19" i="3" s="1"/>
  <c r="H13" i="5"/>
  <c r="N12" i="5"/>
  <c r="H12" i="5"/>
  <c r="G9" i="2" s="1"/>
  <c r="R44" i="2" s="1"/>
  <c r="I29" i="6"/>
  <c r="N23" i="6"/>
  <c r="N29" i="6" s="1"/>
  <c r="K23" i="6"/>
  <c r="K29" i="6" s="1"/>
  <c r="G24" i="3" l="1"/>
  <c r="F24" i="3" s="1"/>
  <c r="G21" i="3"/>
  <c r="F21" i="3"/>
  <c r="N10" i="5"/>
  <c r="G9" i="3"/>
  <c r="B10" i="4"/>
  <c r="F19" i="6"/>
  <c r="F14" i="2"/>
  <c r="G10" i="6"/>
  <c r="L12" i="4" l="1"/>
  <c r="G14" i="4" s="1"/>
  <c r="B41" i="4" s="1"/>
  <c r="L9" i="2"/>
  <c r="N28" i="6"/>
  <c r="N25" i="6"/>
  <c r="N26" i="6"/>
  <c r="N27" i="6"/>
  <c r="K25" i="6"/>
  <c r="O25" i="6" s="1"/>
  <c r="K26" i="3" s="1"/>
  <c r="K26" i="6"/>
  <c r="O26" i="6" s="1"/>
  <c r="M26" i="3" s="1"/>
  <c r="K27" i="6"/>
  <c r="O27" i="6" s="1"/>
  <c r="O26" i="3" s="1"/>
  <c r="K28" i="6"/>
  <c r="O28" i="6" s="1"/>
  <c r="Q26" i="3" s="1"/>
  <c r="O23" i="6"/>
  <c r="G26" i="3" s="1"/>
  <c r="Q23" i="3"/>
  <c r="O23" i="3"/>
  <c r="M23" i="3"/>
  <c r="K23" i="3"/>
  <c r="I23" i="3"/>
  <c r="Q22" i="3"/>
  <c r="O22" i="3"/>
  <c r="M22" i="3"/>
  <c r="K22" i="3"/>
  <c r="I22" i="3"/>
  <c r="Q20" i="3"/>
  <c r="O20" i="3"/>
  <c r="M20" i="3"/>
  <c r="K20" i="3"/>
  <c r="I20" i="3"/>
  <c r="N25" i="5"/>
  <c r="Q16" i="3" s="1"/>
  <c r="L25" i="5"/>
  <c r="J25" i="5"/>
  <c r="N24" i="5"/>
  <c r="O16" i="3" s="1"/>
  <c r="L24" i="5"/>
  <c r="J24" i="5"/>
  <c r="N23" i="5"/>
  <c r="M16" i="3" s="1"/>
  <c r="L23" i="5"/>
  <c r="J23" i="5"/>
  <c r="N22" i="5"/>
  <c r="K16" i="3" s="1"/>
  <c r="L22" i="5"/>
  <c r="J22" i="5"/>
  <c r="N21" i="5"/>
  <c r="I16" i="3" s="1"/>
  <c r="L21" i="5"/>
  <c r="J21" i="5"/>
  <c r="E25" i="5"/>
  <c r="Q10" i="3" s="1"/>
  <c r="C25" i="5"/>
  <c r="B25" i="5"/>
  <c r="Q19" i="3" s="1"/>
  <c r="E24" i="5"/>
  <c r="O10" i="3" s="1"/>
  <c r="C24" i="5"/>
  <c r="B24" i="5"/>
  <c r="O19" i="3" s="1"/>
  <c r="E23" i="5"/>
  <c r="M10" i="3" s="1"/>
  <c r="C23" i="5"/>
  <c r="B23" i="5"/>
  <c r="M19" i="3" s="1"/>
  <c r="E22" i="5"/>
  <c r="K10" i="3" s="1"/>
  <c r="C22" i="5"/>
  <c r="B22" i="5"/>
  <c r="K19" i="3" s="1"/>
  <c r="E21" i="5"/>
  <c r="I10" i="3" s="1"/>
  <c r="C21" i="5"/>
  <c r="I9" i="3" s="1"/>
  <c r="I15" i="3" s="1"/>
  <c r="B21" i="5"/>
  <c r="I19" i="3" s="1"/>
  <c r="G15" i="3"/>
  <c r="N24" i="6"/>
  <c r="K24" i="6"/>
  <c r="O24" i="6" s="1"/>
  <c r="I26" i="3" s="1"/>
  <c r="P23" i="2"/>
  <c r="B8" i="5"/>
  <c r="M22" i="4"/>
  <c r="M25" i="4" s="1"/>
  <c r="K22" i="4"/>
  <c r="I22" i="4"/>
  <c r="E23" i="4"/>
  <c r="E24" i="4"/>
  <c r="H10" i="5"/>
  <c r="K25" i="4"/>
  <c r="I25" i="4"/>
  <c r="E29" i="4"/>
  <c r="M29" i="4"/>
  <c r="J33" i="2"/>
  <c r="G33" i="2" s="1"/>
  <c r="J31" i="2"/>
  <c r="G31" i="2" s="1"/>
  <c r="J30" i="2"/>
  <c r="G30" i="2" s="1"/>
  <c r="J29" i="2"/>
  <c r="G29" i="2" s="1"/>
  <c r="J28" i="2"/>
  <c r="G28" i="2" s="1"/>
  <c r="J27" i="2"/>
  <c r="G27" i="2" s="1"/>
  <c r="J26" i="2"/>
  <c r="G26" i="2" s="1"/>
  <c r="J25" i="2"/>
  <c r="G25" i="2" s="1"/>
  <c r="P21" i="2"/>
  <c r="J18" i="2"/>
  <c r="G18" i="2" s="1"/>
  <c r="J19" i="2"/>
  <c r="G19" i="2" s="1"/>
  <c r="P32" i="2"/>
  <c r="T32" i="2"/>
  <c r="M32" i="2"/>
  <c r="J32" i="2" l="1"/>
  <c r="G32" i="2" s="1"/>
  <c r="P24" i="2"/>
  <c r="M30" i="4"/>
  <c r="I23" i="5"/>
  <c r="I25" i="5"/>
  <c r="I24" i="5"/>
  <c r="G12" i="4"/>
  <c r="M24" i="3"/>
  <c r="Q24" i="3"/>
  <c r="I14" i="3"/>
  <c r="G14" i="3"/>
  <c r="O9" i="3"/>
  <c r="I24" i="3"/>
  <c r="K9" i="3"/>
  <c r="M9" i="3"/>
  <c r="K24" i="3"/>
  <c r="O24" i="3"/>
  <c r="Q9" i="3"/>
  <c r="O29" i="6"/>
  <c r="G22" i="5"/>
  <c r="G24" i="5"/>
  <c r="P21" i="5"/>
  <c r="P22" i="5"/>
  <c r="P23" i="5"/>
  <c r="P24" i="5"/>
  <c r="P25" i="5"/>
  <c r="G21" i="5"/>
  <c r="G23" i="5"/>
  <c r="G25" i="5"/>
  <c r="Q21" i="3"/>
  <c r="M21" i="3"/>
  <c r="I21" i="3"/>
  <c r="O21" i="3"/>
  <c r="K21" i="3"/>
  <c r="K27" i="3" s="1"/>
  <c r="P34" i="2"/>
  <c r="G27" i="3" l="1"/>
  <c r="O27" i="3"/>
  <c r="I22" i="5"/>
  <c r="M27" i="3"/>
  <c r="Q27" i="3"/>
  <c r="I27" i="3"/>
  <c r="Q15" i="3"/>
  <c r="Q14" i="3"/>
  <c r="O15" i="3"/>
  <c r="O14" i="3"/>
  <c r="M15" i="3"/>
  <c r="M14" i="3"/>
  <c r="K15" i="3"/>
  <c r="K14" i="3"/>
  <c r="I21" i="5"/>
  <c r="G22" i="4" l="1"/>
  <c r="G25" i="4" l="1"/>
  <c r="E22" i="4"/>
  <c r="F26" i="3" l="1"/>
  <c r="F27" i="3" s="1"/>
  <c r="E25" i="4"/>
  <c r="E30" i="4" s="1"/>
  <c r="M17" i="2" l="1"/>
  <c r="O15" i="2" s="1"/>
  <c r="M23" i="2" s="1"/>
  <c r="T23" i="2" s="1"/>
  <c r="J17" i="2" l="1"/>
  <c r="J20" i="2" s="1"/>
  <c r="M20" i="2"/>
  <c r="M21" i="2" s="1"/>
  <c r="M24" i="2" s="1"/>
  <c r="M34" i="2" s="1"/>
  <c r="J34" i="2" s="1"/>
  <c r="G34" i="2" s="1"/>
  <c r="G17" i="2" l="1"/>
  <c r="G20" i="2" s="1"/>
  <c r="G21" i="2" s="1"/>
  <c r="T21" i="2" s="1"/>
  <c r="T24" i="2" s="1"/>
  <c r="T34" i="2" s="1"/>
  <c r="J21" i="2"/>
  <c r="J24" i="2"/>
  <c r="G24" i="2" s="1"/>
</calcChain>
</file>

<file path=xl/comments1.xml><?xml version="1.0" encoding="utf-8"?>
<comments xmlns="http://schemas.openxmlformats.org/spreadsheetml/2006/main">
  <authors>
    <author>Owner</author>
  </authors>
  <commentList>
    <comment ref="B4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양도한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일자가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년도와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양수도계약서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일자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<sst xmlns="http://schemas.openxmlformats.org/spreadsheetml/2006/main" count="275" uniqueCount="245">
  <si>
    <r>
      <t xml:space="preserve">■ 소득세법 시행규칙 </t>
    </r>
    <r>
      <rPr>
        <sz val="8"/>
        <color rgb="FF000000"/>
        <rFont val="돋움"/>
        <family val="3"/>
        <charset val="129"/>
      </rPr>
      <t>[</t>
    </r>
    <r>
      <rPr>
        <sz val="8"/>
        <color rgb="FF000000"/>
        <rFont val="맑은 고딕"/>
        <family val="3"/>
        <charset val="129"/>
        <scheme val="minor"/>
      </rPr>
      <t>별지 제</t>
    </r>
    <r>
      <rPr>
        <sz val="8"/>
        <color rgb="FF000000"/>
        <rFont val="돋움"/>
        <family val="3"/>
        <charset val="129"/>
      </rPr>
      <t>84</t>
    </r>
    <r>
      <rPr>
        <sz val="8"/>
        <color rgb="FF000000"/>
        <rFont val="맑은 고딕"/>
        <family val="3"/>
        <charset val="129"/>
        <scheme val="minor"/>
      </rPr>
      <t>호서식</t>
    </r>
    <r>
      <rPr>
        <sz val="8"/>
        <color rgb="FF000000"/>
        <rFont val="돋움"/>
        <family val="3"/>
        <charset val="129"/>
      </rPr>
      <t xml:space="preserve">] </t>
    </r>
    <r>
      <rPr>
        <sz val="8"/>
        <color rgb="FF0000FF"/>
        <rFont val="돋움"/>
        <family val="3"/>
        <charset val="129"/>
      </rPr>
      <t>&lt;</t>
    </r>
    <r>
      <rPr>
        <sz val="8"/>
        <color rgb="FF0000FF"/>
        <rFont val="맑은 고딕"/>
        <family val="3"/>
        <charset val="129"/>
        <scheme val="minor"/>
      </rPr>
      <t xml:space="preserve">개정 </t>
    </r>
    <r>
      <rPr>
        <sz val="8"/>
        <color rgb="FF0000FF"/>
        <rFont val="돋움"/>
        <family val="3"/>
        <charset val="129"/>
      </rPr>
      <t>2014.3.14&gt;</t>
    </r>
  </si>
  <si>
    <r>
      <t>※</t>
    </r>
    <r>
      <rPr>
        <sz val="9"/>
        <color rgb="FF000000"/>
        <rFont val="돋움"/>
        <family val="3"/>
        <charset val="129"/>
      </rPr>
      <t xml:space="preserve">2010. 1. 1. </t>
    </r>
    <r>
      <rPr>
        <sz val="9"/>
        <color rgb="FF000000"/>
        <rFont val="맑은 고딕"/>
        <family val="3"/>
        <charset val="129"/>
        <scheme val="minor"/>
      </rPr>
      <t>이후 양도분부터는 양도소득세 예정신고를 하지 않으면 가산세가 부과됩니다</t>
    </r>
    <r>
      <rPr>
        <sz val="9"/>
        <color rgb="FF000000"/>
        <rFont val="돋움"/>
        <family val="3"/>
        <charset val="129"/>
      </rPr>
      <t>.</t>
    </r>
  </si>
  <si>
    <r>
      <t>(</t>
    </r>
    <r>
      <rPr>
        <sz val="8"/>
        <color rgb="FF000000"/>
        <rFont val="맑은 고딕"/>
        <family val="3"/>
        <charset val="129"/>
        <scheme val="minor"/>
      </rPr>
      <t>앞쪽</t>
    </r>
    <r>
      <rPr>
        <sz val="8"/>
        <color rgb="FF000000"/>
        <rFont val="돋움"/>
        <family val="3"/>
        <charset val="129"/>
      </rPr>
      <t>)</t>
    </r>
  </si>
  <si>
    <r>
      <t>([ ]</t>
    </r>
    <r>
      <rPr>
        <b/>
        <sz val="10"/>
        <color rgb="FF000000"/>
        <rFont val="맑은 고딕"/>
        <family val="3"/>
        <charset val="129"/>
        <scheme val="minor"/>
      </rPr>
      <t>예정신고</t>
    </r>
    <r>
      <rPr>
        <b/>
        <sz val="10"/>
        <color rgb="FF000000"/>
        <rFont val="돋움"/>
        <family val="3"/>
        <charset val="129"/>
      </rPr>
      <t>, [ ]</t>
    </r>
    <r>
      <rPr>
        <b/>
        <sz val="10"/>
        <color rgb="FF000000"/>
        <rFont val="맑은 고딕"/>
        <family val="3"/>
        <charset val="129"/>
        <scheme val="minor"/>
      </rPr>
      <t>확정신고</t>
    </r>
    <r>
      <rPr>
        <b/>
        <sz val="10"/>
        <color rgb="FF000000"/>
        <rFont val="돋움"/>
        <family val="3"/>
        <charset val="129"/>
      </rPr>
      <t>, [ ]</t>
    </r>
    <r>
      <rPr>
        <b/>
        <sz val="10"/>
        <color rgb="FF000000"/>
        <rFont val="맑은 고딕"/>
        <family val="3"/>
        <charset val="129"/>
        <scheme val="minor"/>
      </rPr>
      <t>수정신고</t>
    </r>
    <r>
      <rPr>
        <b/>
        <sz val="10"/>
        <color rgb="FF000000"/>
        <rFont val="돋움"/>
        <family val="3"/>
        <charset val="129"/>
      </rPr>
      <t>, [ ]</t>
    </r>
    <r>
      <rPr>
        <b/>
        <sz val="10"/>
        <color rgb="FF000000"/>
        <rFont val="맑은 고딕"/>
        <family val="3"/>
        <charset val="129"/>
        <scheme val="minor"/>
      </rPr>
      <t>기한 후 신고</t>
    </r>
    <r>
      <rPr>
        <b/>
        <sz val="10"/>
        <color rgb="FF000000"/>
        <rFont val="돋움"/>
        <family val="3"/>
        <charset val="129"/>
      </rPr>
      <t>)</t>
    </r>
  </si>
  <si>
    <t>관리번호</t>
  </si>
  <si>
    <t>-</t>
  </si>
  <si>
    <t>① 신 고 인</t>
  </si>
  <si>
    <t>성 명</t>
  </si>
  <si>
    <t>주민등록번호</t>
  </si>
  <si>
    <r>
      <t>내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외국인</t>
    </r>
  </si>
  <si>
    <t>전자우편</t>
  </si>
  <si>
    <t>주소</t>
  </si>
  <si>
    <t>전 화 번 호</t>
  </si>
  <si>
    <t>거주구분</t>
  </si>
  <si>
    <t>주 소</t>
  </si>
  <si>
    <t>거주지국</t>
  </si>
  <si>
    <t>거주지국코드</t>
  </si>
  <si>
    <t>② 양 수 인</t>
  </si>
  <si>
    <t>양도자산 소재지</t>
  </si>
  <si>
    <t>지 분</t>
  </si>
  <si>
    <t>양도인과의 관계</t>
  </si>
  <si>
    <t>코 드</t>
  </si>
  <si>
    <t>양도소득세</t>
  </si>
  <si>
    <t>국내분 소계</t>
  </si>
  <si>
    <t>국외분소계</t>
  </si>
  <si>
    <t>지방소득세</t>
  </si>
  <si>
    <r>
      <t>⑥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소득감면대상 소득금액</t>
    </r>
  </si>
  <si>
    <t xml:space="preserve">신고불성실 </t>
  </si>
  <si>
    <t>납부불성실</t>
  </si>
  <si>
    <t>기장불성실 등</t>
  </si>
  <si>
    <t>계</t>
  </si>
  <si>
    <r>
      <t>⑱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분납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물납</t>
    </r>
    <r>
      <rPr>
        <sz val="9"/>
        <color rgb="FF000000"/>
        <rFont val="돋움"/>
        <family val="3"/>
        <charset val="129"/>
      </rPr>
      <t>)</t>
    </r>
    <r>
      <rPr>
        <sz val="9"/>
        <color rgb="FF000000"/>
        <rFont val="맑은 고딕"/>
        <family val="3"/>
        <charset val="129"/>
        <scheme val="minor"/>
      </rPr>
      <t>할 세액</t>
    </r>
  </si>
  <si>
    <t>농어촌특별세 납부계산서</t>
  </si>
  <si>
    <t>환급금 계좌신고</t>
  </si>
  <si>
    <t>첨부서류</t>
  </si>
  <si>
    <r>
      <t xml:space="preserve">1. </t>
    </r>
    <r>
      <rPr>
        <sz val="8"/>
        <color rgb="FF000000"/>
        <rFont val="맑은 고딕"/>
        <family val="3"/>
        <charset val="129"/>
        <scheme val="minor"/>
      </rPr>
      <t>양도소득금액계산명세서</t>
    </r>
    <r>
      <rPr>
        <sz val="8"/>
        <color rgb="FF000000"/>
        <rFont val="돋움"/>
        <family val="3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 xml:space="preserve">부표 </t>
    </r>
    <r>
      <rPr>
        <sz val="8"/>
        <color rgb="FF000000"/>
        <rFont val="돋움"/>
        <family val="3"/>
        <charset val="129"/>
      </rPr>
      <t xml:space="preserve">1 </t>
    </r>
    <r>
      <rPr>
        <sz val="8"/>
        <color rgb="FF000000"/>
        <rFont val="맑은 고딕"/>
        <family val="3"/>
        <charset val="129"/>
        <scheme val="minor"/>
      </rPr>
      <t xml:space="preserve">또는 부표 </t>
    </r>
    <r>
      <rPr>
        <sz val="8"/>
        <color rgb="FF000000"/>
        <rFont val="돋움"/>
        <family val="3"/>
        <charset val="129"/>
      </rPr>
      <t>2) 1</t>
    </r>
    <r>
      <rPr>
        <sz val="8"/>
        <color rgb="FF000000"/>
        <rFont val="맑은 고딕"/>
        <family val="3"/>
        <charset val="129"/>
        <scheme val="minor"/>
      </rPr>
      <t>부</t>
    </r>
  </si>
  <si>
    <r>
      <t xml:space="preserve">2. </t>
    </r>
    <r>
      <rPr>
        <sz val="8"/>
        <color rgb="FF000000"/>
        <rFont val="맑은 고딕"/>
        <family val="3"/>
        <charset val="129"/>
        <scheme val="minor"/>
      </rPr>
      <t xml:space="preserve">매매계약서 </t>
    </r>
    <r>
      <rPr>
        <sz val="8"/>
        <color rgb="FF000000"/>
        <rFont val="돋움"/>
        <family val="3"/>
        <charset val="129"/>
      </rPr>
      <t>1</t>
    </r>
    <r>
      <rPr>
        <sz val="8"/>
        <color rgb="FF000000"/>
        <rFont val="맑은 고딕"/>
        <family val="3"/>
        <charset val="129"/>
        <scheme val="minor"/>
      </rPr>
      <t>부</t>
    </r>
  </si>
  <si>
    <r>
      <t xml:space="preserve">3. </t>
    </r>
    <r>
      <rPr>
        <sz val="8"/>
        <color rgb="FF000000"/>
        <rFont val="맑은 고딕"/>
        <family val="3"/>
        <charset val="129"/>
        <scheme val="minor"/>
      </rPr>
      <t>필요경비에 관한 증빙서류</t>
    </r>
    <r>
      <rPr>
        <sz val="8"/>
        <color rgb="FF000000"/>
        <rFont val="돋움"/>
        <family val="3"/>
        <charset val="129"/>
      </rPr>
      <t xml:space="preserve"> </t>
    </r>
    <r>
      <rPr>
        <sz val="8"/>
        <color rgb="FF000000"/>
        <rFont val="맑은 고딕"/>
        <family val="3"/>
        <charset val="129"/>
        <scheme val="minor"/>
      </rPr>
      <t>및 부표</t>
    </r>
    <r>
      <rPr>
        <sz val="8"/>
        <color rgb="FF000000"/>
        <rFont val="돋움"/>
        <family val="3"/>
        <charset val="129"/>
      </rPr>
      <t xml:space="preserve">3 </t>
    </r>
    <r>
      <rPr>
        <sz val="8"/>
        <color rgb="FF000000"/>
        <rFont val="맑은 고딕"/>
        <family val="3"/>
        <charset val="129"/>
        <scheme val="minor"/>
      </rPr>
      <t>각</t>
    </r>
    <r>
      <rPr>
        <sz val="8"/>
        <color rgb="FF000000"/>
        <rFont val="돋움"/>
        <family val="3"/>
        <charset val="129"/>
      </rPr>
      <t>1</t>
    </r>
    <r>
      <rPr>
        <sz val="8"/>
        <color rgb="FF000000"/>
        <rFont val="맑은 고딕"/>
        <family val="3"/>
        <charset val="129"/>
        <scheme val="minor"/>
      </rPr>
      <t>부</t>
    </r>
  </si>
  <si>
    <r>
      <t xml:space="preserve">4. </t>
    </r>
    <r>
      <rPr>
        <sz val="8"/>
        <color rgb="FF000000"/>
        <rFont val="맑은 고딕"/>
        <family val="3"/>
        <charset val="129"/>
        <scheme val="minor"/>
      </rPr>
      <t xml:space="preserve">감면신청서 및 수용확인서 등 </t>
    </r>
    <r>
      <rPr>
        <sz val="8"/>
        <color rgb="FF000000"/>
        <rFont val="돋움"/>
        <family val="3"/>
        <charset val="129"/>
      </rPr>
      <t>1</t>
    </r>
    <r>
      <rPr>
        <sz val="8"/>
        <color rgb="FF000000"/>
        <rFont val="맑은 고딕"/>
        <family val="3"/>
        <charset val="129"/>
        <scheme val="minor"/>
      </rPr>
      <t>부</t>
    </r>
  </si>
  <si>
    <r>
      <t xml:space="preserve">5. </t>
    </r>
    <r>
      <rPr>
        <sz val="8"/>
        <color rgb="FF000000"/>
        <rFont val="맑은 고딕"/>
        <family val="3"/>
        <charset val="129"/>
        <scheme val="minor"/>
      </rPr>
      <t>그 밖에</t>
    </r>
    <r>
      <rPr>
        <sz val="8"/>
        <color rgb="FF000000"/>
        <rFont val="돋움"/>
        <family val="3"/>
        <charset val="129"/>
      </rPr>
      <t xml:space="preserve"> </t>
    </r>
    <r>
      <rPr>
        <sz val="8"/>
        <color rgb="FF000000"/>
        <rFont val="맑은 고딕"/>
        <family val="3"/>
        <charset val="129"/>
        <scheme val="minor"/>
      </rPr>
      <t xml:space="preserve">양도소득세 계산에 필요한 서류 </t>
    </r>
    <r>
      <rPr>
        <sz val="8"/>
        <color rgb="FF000000"/>
        <rFont val="돋움"/>
        <family val="3"/>
        <charset val="129"/>
      </rPr>
      <t>1</t>
    </r>
    <r>
      <rPr>
        <sz val="8"/>
        <color rgb="FF000000"/>
        <rFont val="맑은 고딕"/>
        <family val="3"/>
        <charset val="129"/>
        <scheme val="minor"/>
      </rPr>
      <t>부</t>
    </r>
  </si>
  <si>
    <t>접수일</t>
  </si>
  <si>
    <t>인</t>
  </si>
  <si>
    <t>담당공무원</t>
  </si>
  <si>
    <t>확인사항</t>
  </si>
  <si>
    <r>
      <t xml:space="preserve">1. </t>
    </r>
    <r>
      <rPr>
        <sz val="8"/>
        <color rgb="FF000000"/>
        <rFont val="맑은 고딕"/>
        <family val="3"/>
        <charset val="129"/>
        <scheme val="minor"/>
      </rPr>
      <t>토지 및 건물등기사항증명서</t>
    </r>
  </si>
  <si>
    <r>
      <t xml:space="preserve">2. </t>
    </r>
    <r>
      <rPr>
        <sz val="8"/>
        <color rgb="FF000000"/>
        <rFont val="맑은 고딕"/>
        <family val="3"/>
        <charset val="129"/>
        <scheme val="minor"/>
      </rPr>
      <t>토지 및 건축물대장 등본</t>
    </r>
  </si>
  <si>
    <r>
      <t>210mm×297mm[</t>
    </r>
    <r>
      <rPr>
        <sz val="8"/>
        <color rgb="FF000000"/>
        <rFont val="맑은 고딕"/>
        <family val="3"/>
        <charset val="129"/>
        <scheme val="minor"/>
      </rPr>
      <t xml:space="preserve">백상지 </t>
    </r>
    <r>
      <rPr>
        <sz val="8"/>
        <color rgb="FF000000"/>
        <rFont val="돋움체"/>
        <family val="3"/>
        <charset val="129"/>
      </rPr>
      <t>80g/</t>
    </r>
    <r>
      <rPr>
        <sz val="8"/>
        <color rgb="FF000000"/>
        <rFont val="맑은 고딕"/>
        <family val="3"/>
        <charset val="129"/>
        <scheme val="minor"/>
      </rPr>
      <t>㎡</t>
    </r>
    <r>
      <rPr>
        <sz val="8"/>
        <color rgb="FF000000"/>
        <rFont val="돋움체"/>
        <family val="3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>재활용품</t>
    </r>
    <r>
      <rPr>
        <sz val="8"/>
        <color rgb="FF000000"/>
        <rFont val="돋움체"/>
        <family val="3"/>
        <charset val="129"/>
      </rPr>
      <t>)]</t>
    </r>
  </si>
  <si>
    <r>
      <t>■ 소득세법 시행규칙</t>
    </r>
    <r>
      <rPr>
        <sz val="8"/>
        <color rgb="FF000000"/>
        <rFont val="돋움"/>
        <family val="3"/>
        <charset val="129"/>
      </rPr>
      <t>[</t>
    </r>
    <r>
      <rPr>
        <sz val="8"/>
        <color rgb="FF000000"/>
        <rFont val="맑은 고딕"/>
        <family val="3"/>
        <charset val="129"/>
        <scheme val="minor"/>
      </rPr>
      <t>별지 제</t>
    </r>
    <r>
      <rPr>
        <sz val="8"/>
        <color rgb="FF000000"/>
        <rFont val="돋움"/>
        <family val="3"/>
        <charset val="129"/>
      </rPr>
      <t>84</t>
    </r>
    <r>
      <rPr>
        <sz val="8"/>
        <color rgb="FF000000"/>
        <rFont val="맑은 고딕"/>
        <family val="3"/>
        <charset val="129"/>
        <scheme val="minor"/>
      </rPr>
      <t xml:space="preserve">호서식 부표 </t>
    </r>
    <r>
      <rPr>
        <sz val="8"/>
        <color rgb="FF000000"/>
        <rFont val="돋움"/>
        <family val="3"/>
        <charset val="129"/>
      </rPr>
      <t xml:space="preserve">2] </t>
    </r>
    <r>
      <rPr>
        <sz val="8"/>
        <color rgb="FF0000FF"/>
        <rFont val="돋움"/>
        <family val="3"/>
        <charset val="129"/>
      </rPr>
      <t>&lt;</t>
    </r>
    <r>
      <rPr>
        <sz val="8"/>
        <color rgb="FF0000FF"/>
        <rFont val="맑은 고딕"/>
        <family val="3"/>
        <charset val="129"/>
        <scheme val="minor"/>
      </rPr>
      <t xml:space="preserve">개정 </t>
    </r>
    <r>
      <rPr>
        <sz val="8"/>
        <color rgb="FF0000FF"/>
        <rFont val="돋움"/>
        <family val="3"/>
        <charset val="129"/>
      </rPr>
      <t>2013.2.23&gt;</t>
    </r>
  </si>
  <si>
    <t>양도주식 취득유형별 내용</t>
  </si>
  <si>
    <r>
      <t>① 주 식 등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종 목 명</t>
    </r>
  </si>
  <si>
    <t>합계</t>
  </si>
  <si>
    <r>
      <t>③주식등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종류코드</t>
    </r>
  </si>
  <si>
    <t>양 도 소 득 금 액 계 산 내 용</t>
  </si>
  <si>
    <t>감면율</t>
  </si>
  <si>
    <r>
      <t>※ 주식을 거래한 경우 양도소득세 신고와 별도로 증권거래세를 신고납부하여야 합니다</t>
    </r>
    <r>
      <rPr>
        <sz val="9"/>
        <color rgb="FF000000"/>
        <rFont val="돋움"/>
        <family val="3"/>
        <charset val="129"/>
      </rPr>
      <t>.(</t>
    </r>
    <r>
      <rPr>
        <sz val="9"/>
        <color rgb="FF000000"/>
        <rFont val="맑은 고딕"/>
        <family val="3"/>
        <charset val="129"/>
        <scheme val="minor"/>
      </rPr>
      <t>원천징수된 경우는 제외</t>
    </r>
    <r>
      <rPr>
        <sz val="9"/>
        <color rgb="FF000000"/>
        <rFont val="돋움"/>
        <family val="3"/>
        <charset val="129"/>
      </rPr>
      <t>)</t>
    </r>
  </si>
  <si>
    <r>
      <t>210</t>
    </r>
    <r>
      <rPr>
        <sz val="8"/>
        <color rgb="FF000000"/>
        <rFont val="맑은 고딕"/>
        <family val="3"/>
        <charset val="129"/>
        <scheme val="minor"/>
      </rPr>
      <t>㎜</t>
    </r>
    <r>
      <rPr>
        <sz val="8"/>
        <color rgb="FF000000"/>
        <rFont val="돋움체"/>
        <family val="3"/>
        <charset val="129"/>
      </rPr>
      <t>×297</t>
    </r>
    <r>
      <rPr>
        <sz val="8"/>
        <color rgb="FF000000"/>
        <rFont val="맑은 고딕"/>
        <family val="3"/>
        <charset val="129"/>
        <scheme val="minor"/>
      </rPr>
      <t>㎜</t>
    </r>
    <r>
      <rPr>
        <sz val="8"/>
        <color rgb="FF000000"/>
        <rFont val="돋움체"/>
        <family val="3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 xml:space="preserve">백상지 </t>
    </r>
    <r>
      <rPr>
        <sz val="8"/>
        <color rgb="FF000000"/>
        <rFont val="돋움체"/>
        <family val="3"/>
        <charset val="129"/>
      </rPr>
      <t>80g/</t>
    </r>
    <r>
      <rPr>
        <sz val="8"/>
        <color rgb="FF000000"/>
        <rFont val="맑은 고딕"/>
        <family val="3"/>
        <charset val="129"/>
        <scheme val="minor"/>
      </rPr>
      <t>㎡</t>
    </r>
    <r>
      <rPr>
        <sz val="8"/>
        <color rgb="FF000000"/>
        <rFont val="돋움체"/>
        <family val="3"/>
        <charset val="129"/>
      </rPr>
      <t>)</t>
    </r>
  </si>
  <si>
    <r>
      <t xml:space="preserve">■ 증권거래세법 시행규칙 </t>
    </r>
    <r>
      <rPr>
        <sz val="9"/>
        <color rgb="FF000000"/>
        <rFont val="돋움체"/>
        <family val="3"/>
        <charset val="129"/>
      </rPr>
      <t>[</t>
    </r>
    <r>
      <rPr>
        <sz val="9"/>
        <color rgb="FF000000"/>
        <rFont val="맑은 고딕"/>
        <family val="3"/>
        <charset val="129"/>
        <scheme val="minor"/>
      </rPr>
      <t>별지 제</t>
    </r>
    <r>
      <rPr>
        <sz val="9"/>
        <color rgb="FF000000"/>
        <rFont val="돋움체"/>
        <family val="3"/>
        <charset val="129"/>
      </rPr>
      <t>2</t>
    </r>
    <r>
      <rPr>
        <sz val="9"/>
        <color rgb="FF000000"/>
        <rFont val="맑은 고딕"/>
        <family val="3"/>
        <charset val="129"/>
        <scheme val="minor"/>
      </rPr>
      <t>호서식</t>
    </r>
    <r>
      <rPr>
        <sz val="9"/>
        <color rgb="FF000000"/>
        <rFont val="돋움체"/>
        <family val="3"/>
        <charset val="129"/>
      </rPr>
      <t xml:space="preserve">] </t>
    </r>
    <r>
      <rPr>
        <sz val="9"/>
        <color rgb="FF0000FF"/>
        <rFont val="돋움체"/>
        <family val="3"/>
        <charset val="129"/>
      </rPr>
      <t>&lt;</t>
    </r>
    <r>
      <rPr>
        <sz val="9"/>
        <color rgb="FF0000FF"/>
        <rFont val="맑은 고딕"/>
        <family val="3"/>
        <charset val="129"/>
        <scheme val="minor"/>
      </rPr>
      <t xml:space="preserve">신설 </t>
    </r>
    <r>
      <rPr>
        <sz val="9"/>
        <color rgb="FF0000FF"/>
        <rFont val="돋움체"/>
        <family val="3"/>
        <charset val="129"/>
      </rPr>
      <t>2014.3.14&gt;</t>
    </r>
  </si>
  <si>
    <t>증권거래세 과세표준</t>
  </si>
  <si>
    <r>
      <t>※ 뒤쪽의 작성방법을 읽고 작성하여 주시기 바랍니다</t>
    </r>
    <r>
      <rPr>
        <sz val="8"/>
        <color rgb="FF000000"/>
        <rFont val="돋움"/>
        <family val="3"/>
        <charset val="129"/>
      </rPr>
      <t>.</t>
    </r>
  </si>
  <si>
    <t xml:space="preserve">처리기간 </t>
  </si>
  <si>
    <t>즉시</t>
  </si>
  <si>
    <r>
      <t>❶</t>
    </r>
    <r>
      <rPr>
        <sz val="10"/>
        <color rgb="FF000000"/>
        <rFont val="맑은 고딕"/>
        <family val="3"/>
        <charset val="129"/>
        <scheme val="minor"/>
      </rPr>
      <t>납세의무자</t>
    </r>
  </si>
  <si>
    <r>
      <t>(</t>
    </r>
    <r>
      <rPr>
        <sz val="10"/>
        <color rgb="FF000000"/>
        <rFont val="맑은 고딕"/>
        <family val="3"/>
        <charset val="129"/>
        <scheme val="minor"/>
      </rPr>
      <t>신 고 자</t>
    </r>
    <r>
      <rPr>
        <sz val="10"/>
        <color rgb="FF000000"/>
        <rFont val="돋움"/>
        <family val="3"/>
        <charset val="129"/>
      </rPr>
      <t>)</t>
    </r>
  </si>
  <si>
    <t>법 인 명</t>
  </si>
  <si>
    <r>
      <t>(</t>
    </r>
    <r>
      <rPr>
        <sz val="9"/>
        <color rgb="FF000000"/>
        <rFont val="맑은 고딕"/>
        <family val="3"/>
        <charset val="129"/>
        <scheme val="minor"/>
      </rPr>
      <t>사업자등록번호</t>
    </r>
    <r>
      <rPr>
        <sz val="9"/>
        <color rgb="FF000000"/>
        <rFont val="돋움"/>
        <family val="3"/>
        <charset val="129"/>
      </rPr>
      <t>)</t>
    </r>
  </si>
  <si>
    <r>
      <t>성 명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대표자</t>
    </r>
    <r>
      <rPr>
        <sz val="9"/>
        <color rgb="FF000000"/>
        <rFont val="돋움"/>
        <family val="3"/>
        <charset val="129"/>
      </rPr>
      <t>)</t>
    </r>
  </si>
  <si>
    <t>전화번호</t>
  </si>
  <si>
    <r>
      <t>주 소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소재지</t>
    </r>
    <r>
      <rPr>
        <sz val="9"/>
        <color rgb="FF000000"/>
        <rFont val="돋움"/>
        <family val="3"/>
        <charset val="129"/>
      </rPr>
      <t>)</t>
    </r>
  </si>
  <si>
    <r>
      <t>❸</t>
    </r>
    <r>
      <rPr>
        <b/>
        <sz val="10"/>
        <color rgb="FF000000"/>
        <rFont val="맑은 고딕"/>
        <family val="3"/>
        <charset val="129"/>
        <scheme val="minor"/>
      </rPr>
      <t>농어촌특별세</t>
    </r>
  </si>
  <si>
    <t>과세표준 및</t>
  </si>
  <si>
    <t>세액계산서</t>
  </si>
  <si>
    <t>① 과 세 표 준</t>
  </si>
  <si>
    <t>3/1000</t>
  </si>
  <si>
    <t>1.5/1000</t>
  </si>
  <si>
    <t>④ 감 면 세 액</t>
  </si>
  <si>
    <t>⑤ 조 정 환 급 액</t>
  </si>
  <si>
    <t>⑥ 차 감 세 액</t>
  </si>
  <si>
    <t>가</t>
  </si>
  <si>
    <t>세</t>
  </si>
  <si>
    <t>신고불성실</t>
  </si>
  <si>
    <t>⑦가산세 계</t>
  </si>
  <si>
    <r>
      <t>⑧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납 부 할 세 액</t>
    </r>
  </si>
  <si>
    <t>⑨ 일괄납부 금액</t>
  </si>
  <si>
    <r>
      <t>❹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비 과 세 양 도 내 역</t>
    </r>
  </si>
  <si>
    <r>
      <t>국 가</t>
    </r>
    <r>
      <rPr>
        <sz val="10"/>
        <color rgb="FF000000"/>
        <rFont val="돋움"/>
        <family val="3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지 방 자 치 단 체 양 도 분</t>
    </r>
  </si>
  <si>
    <t>주 권 매 출 분</t>
  </si>
  <si>
    <t>주 권 소 비 대 차 거 래 분</t>
  </si>
  <si>
    <r>
      <t>「증권거래세법」제</t>
    </r>
    <r>
      <rPr>
        <sz val="10"/>
        <color rgb="FF000000"/>
        <rFont val="돋움"/>
        <family val="3"/>
        <charset val="129"/>
      </rPr>
      <t>10</t>
    </r>
    <r>
      <rPr>
        <sz val="10"/>
        <color rgb="FF000000"/>
        <rFont val="맑은 고딕"/>
        <family val="3"/>
        <charset val="129"/>
        <scheme val="minor"/>
      </rPr>
      <t>조제</t>
    </r>
    <r>
      <rPr>
        <sz val="10"/>
        <color rgb="FF000000"/>
        <rFont val="돋움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항 및 「농어촌특별세법」제</t>
    </r>
    <r>
      <rPr>
        <sz val="10"/>
        <color rgb="FF000000"/>
        <rFont val="돋움"/>
        <family val="3"/>
        <charset val="129"/>
      </rPr>
      <t>7</t>
    </r>
    <r>
      <rPr>
        <sz val="10"/>
        <color rgb="FF000000"/>
        <rFont val="맑은 고딕"/>
        <family val="3"/>
        <charset val="129"/>
        <scheme val="minor"/>
      </rPr>
      <t>조제</t>
    </r>
    <r>
      <rPr>
        <sz val="10"/>
        <color rgb="FF000000"/>
        <rFont val="돋움"/>
        <family val="3"/>
        <charset val="129"/>
      </rPr>
      <t>4</t>
    </r>
    <r>
      <rPr>
        <sz val="10"/>
        <color rgb="FF000000"/>
        <rFont val="맑은 고딕"/>
        <family val="3"/>
        <charset val="129"/>
        <scheme val="minor"/>
      </rPr>
      <t>항</t>
    </r>
    <r>
      <rPr>
        <sz val="10"/>
        <color rgb="FF000000"/>
        <rFont val="돋움"/>
        <family val="3"/>
        <charset val="129"/>
      </rPr>
      <t>,</t>
    </r>
    <r>
      <rPr>
        <sz val="10"/>
        <color rgb="FF000000"/>
        <rFont val="맑은 고딕"/>
        <family val="3"/>
        <charset val="129"/>
        <scheme val="minor"/>
      </rPr>
      <t>「국세기본법」 제</t>
    </r>
    <r>
      <rPr>
        <sz val="10"/>
        <color rgb="FF000000"/>
        <rFont val="돋움"/>
        <family val="3"/>
        <charset val="129"/>
      </rPr>
      <t>45</t>
    </r>
    <r>
      <rPr>
        <sz val="10"/>
        <color rgb="FF000000"/>
        <rFont val="맑은 고딕"/>
        <family val="3"/>
        <charset val="129"/>
        <scheme val="minor"/>
      </rPr>
      <t>조 또는 제</t>
    </r>
    <r>
      <rPr>
        <sz val="10"/>
        <color rgb="FF000000"/>
        <rFont val="돋움"/>
        <family val="3"/>
        <charset val="129"/>
      </rPr>
      <t>45</t>
    </r>
    <r>
      <rPr>
        <sz val="10"/>
        <color rgb="FF000000"/>
        <rFont val="맑은 고딕"/>
        <family val="3"/>
        <charset val="129"/>
        <scheme val="minor"/>
      </rPr>
      <t>조의</t>
    </r>
    <r>
      <rPr>
        <sz val="10"/>
        <color rgb="FF000000"/>
        <rFont val="돋움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에 따라 위와 같이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신고합니다</t>
    </r>
    <r>
      <rPr>
        <sz val="10"/>
        <color rgb="FF000000"/>
        <rFont val="돋움"/>
        <family val="3"/>
        <charset val="129"/>
      </rPr>
      <t xml:space="preserve">. </t>
    </r>
  </si>
  <si>
    <r>
      <t>세 무 서 장</t>
    </r>
    <r>
      <rPr>
        <b/>
        <sz val="10"/>
        <color rgb="FF000000"/>
        <rFont val="돋움"/>
        <family val="3"/>
        <charset val="129"/>
      </rPr>
      <t xml:space="preserve"> </t>
    </r>
  </si>
  <si>
    <t>귀하</t>
  </si>
  <si>
    <r>
      <t xml:space="preserve">■ 증권거래세법 시행규칙 </t>
    </r>
    <r>
      <rPr>
        <sz val="9"/>
        <color rgb="FF000000"/>
        <rFont val="돋움체"/>
        <family val="3"/>
        <charset val="129"/>
      </rPr>
      <t>[</t>
    </r>
    <r>
      <rPr>
        <sz val="9"/>
        <color rgb="FF000000"/>
        <rFont val="맑은 고딕"/>
        <family val="3"/>
        <charset val="129"/>
        <scheme val="minor"/>
      </rPr>
      <t>별지 제</t>
    </r>
    <r>
      <rPr>
        <sz val="9"/>
        <color rgb="FF000000"/>
        <rFont val="돋움체"/>
        <family val="3"/>
        <charset val="129"/>
      </rPr>
      <t>2</t>
    </r>
    <r>
      <rPr>
        <sz val="9"/>
        <color rgb="FF000000"/>
        <rFont val="맑은 고딕"/>
        <family val="3"/>
        <charset val="129"/>
        <scheme val="minor"/>
      </rPr>
      <t xml:space="preserve">호서식 부표 </t>
    </r>
    <r>
      <rPr>
        <sz val="9"/>
        <color rgb="FF000000"/>
        <rFont val="돋움체"/>
        <family val="3"/>
        <charset val="129"/>
      </rPr>
      <t xml:space="preserve">3] </t>
    </r>
    <r>
      <rPr>
        <sz val="9"/>
        <color rgb="FF0000FF"/>
        <rFont val="돋움체"/>
        <family val="3"/>
        <charset val="129"/>
      </rPr>
      <t>&lt;</t>
    </r>
    <r>
      <rPr>
        <sz val="9"/>
        <color rgb="FF0000FF"/>
        <rFont val="맑은 고딕"/>
        <family val="3"/>
        <charset val="129"/>
        <scheme val="minor"/>
      </rPr>
      <t xml:space="preserve">신설 </t>
    </r>
    <r>
      <rPr>
        <sz val="9"/>
        <color rgb="FF0000FF"/>
        <rFont val="돋움체"/>
        <family val="3"/>
        <charset val="129"/>
      </rPr>
      <t>2014.3.14&gt;</t>
    </r>
  </si>
  <si>
    <r>
      <t>(</t>
    </r>
    <r>
      <rPr>
        <sz val="12"/>
        <color rgb="FF000000"/>
        <rFont val="맑은 고딕"/>
        <family val="3"/>
        <charset val="129"/>
        <scheme val="minor"/>
      </rPr>
      <t>「증권거래세법」 제</t>
    </r>
    <r>
      <rPr>
        <sz val="12"/>
        <color rgb="FF000000"/>
        <rFont val="한양중고딕"/>
        <family val="3"/>
        <charset val="129"/>
      </rPr>
      <t>3</t>
    </r>
    <r>
      <rPr>
        <sz val="12"/>
        <color rgb="FF000000"/>
        <rFont val="맑은 고딕"/>
        <family val="3"/>
        <charset val="129"/>
        <scheme val="minor"/>
      </rPr>
      <t>조제</t>
    </r>
    <r>
      <rPr>
        <sz val="12"/>
        <color rgb="FF000000"/>
        <rFont val="한양중고딕"/>
        <family val="3"/>
        <charset val="129"/>
      </rPr>
      <t>3</t>
    </r>
    <r>
      <rPr>
        <sz val="12"/>
        <color rgb="FF000000"/>
        <rFont val="맑은 고딕"/>
        <family val="3"/>
        <charset val="129"/>
        <scheme val="minor"/>
      </rPr>
      <t>호의</t>
    </r>
    <r>
      <rPr>
        <sz val="12"/>
        <color rgb="FF000000"/>
        <rFont val="한양중고딕"/>
        <family val="3"/>
        <charset val="129"/>
      </rPr>
      <t xml:space="preserve"> </t>
    </r>
    <r>
      <rPr>
        <sz val="12"/>
        <color rgb="FF000000"/>
        <rFont val="맑은 고딕"/>
        <family val="3"/>
        <charset val="129"/>
        <scheme val="minor"/>
      </rPr>
      <t>납세의무자용</t>
    </r>
    <r>
      <rPr>
        <sz val="12"/>
        <color rgb="FF000000"/>
        <rFont val="한양중고딕"/>
        <family val="3"/>
        <charset val="129"/>
      </rPr>
      <t>)</t>
    </r>
  </si>
  <si>
    <r>
      <t>❶</t>
    </r>
    <r>
      <rPr>
        <sz val="10"/>
        <color rgb="FF000000"/>
        <rFont val="돋움"/>
        <family val="3"/>
        <charset val="129"/>
      </rPr>
      <t xml:space="preserve"> </t>
    </r>
    <r>
      <rPr>
        <b/>
        <sz val="10"/>
        <color rgb="FF000000"/>
        <rFont val="맑은 고딕"/>
        <family val="3"/>
        <charset val="129"/>
        <scheme val="minor"/>
      </rPr>
      <t>신 고 자</t>
    </r>
  </si>
  <si>
    <r>
      <t xml:space="preserve">❷ </t>
    </r>
    <r>
      <rPr>
        <b/>
        <sz val="10"/>
        <color rgb="FF000000"/>
        <rFont val="맑은 고딕"/>
        <family val="3"/>
        <charset val="129"/>
        <scheme val="minor"/>
      </rPr>
      <t>주권거래 내역</t>
    </r>
  </si>
  <si>
    <t>①</t>
  </si>
  <si>
    <t>매매</t>
  </si>
  <si>
    <t>일자</t>
  </si>
  <si>
    <t>법인명</t>
  </si>
  <si>
    <t>사업자</t>
  </si>
  <si>
    <t>등록번호</t>
  </si>
  <si>
    <r>
      <t>성명</t>
    </r>
    <r>
      <rPr>
        <sz val="10"/>
        <color rgb="FF000000"/>
        <rFont val="돋움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법인명</t>
    </r>
    <r>
      <rPr>
        <sz val="10"/>
        <color rgb="FF000000"/>
        <rFont val="돋움"/>
        <family val="3"/>
        <charset val="129"/>
      </rPr>
      <t>)</t>
    </r>
  </si>
  <si>
    <t>납세자번호</t>
  </si>
  <si>
    <t>주식수</t>
  </si>
  <si>
    <r>
      <t>양도가액</t>
    </r>
    <r>
      <rPr>
        <sz val="10"/>
        <color rgb="FF000000"/>
        <rFont val="돋움"/>
        <family val="3"/>
        <charset val="129"/>
      </rPr>
      <t xml:space="preserve"> </t>
    </r>
  </si>
  <si>
    <t>④ 양 도 소 득 금 액</t>
    <phoneticPr fontId="16" type="noConversion"/>
  </si>
  <si>
    <r>
      <t>⑤ 기신고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결정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경정된 
    양도소득금액 합계</t>
    </r>
    <phoneticPr fontId="16" type="noConversion"/>
  </si>
  <si>
    <t>⑦ 양 도 소 득 기 본 공 제</t>
    <phoneticPr fontId="16" type="noConversion"/>
  </si>
  <si>
    <t>⑧ 과 세 표 준</t>
    <phoneticPr fontId="16" type="noConversion"/>
  </si>
  <si>
    <r>
      <t xml:space="preserve">   (</t>
    </r>
    <r>
      <rPr>
        <sz val="9"/>
        <color rgb="FF000000"/>
        <rFont val="맑은 고딕"/>
        <family val="3"/>
        <charset val="129"/>
        <scheme val="minor"/>
      </rPr>
      <t>④＋⑤－⑥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⑦</t>
    </r>
    <r>
      <rPr>
        <sz val="9"/>
        <color rgb="FF000000"/>
        <rFont val="돋움"/>
        <family val="3"/>
        <charset val="129"/>
      </rPr>
      <t>)</t>
    </r>
    <phoneticPr fontId="16" type="noConversion"/>
  </si>
  <si>
    <t>⑨ 세 율</t>
    <phoneticPr fontId="16" type="noConversion"/>
  </si>
  <si>
    <t>⑩ 산 출 세 액</t>
    <phoneticPr fontId="16" type="noConversion"/>
  </si>
  <si>
    <t>⑪ 감 면 세 액</t>
    <phoneticPr fontId="16" type="noConversion"/>
  </si>
  <si>
    <t>⑫ 외국납부세액공제</t>
    <phoneticPr fontId="16" type="noConversion"/>
  </si>
  <si>
    <t>⑬ 예정신고납부세액공제</t>
    <phoneticPr fontId="16" type="noConversion"/>
  </si>
  <si>
    <t>⑭ 원천징수세액공제</t>
    <phoneticPr fontId="16" type="noConversion"/>
  </si>
  <si>
    <t>⑮ 가산세</t>
    <phoneticPr fontId="16" type="noConversion"/>
  </si>
  <si>
    <r>
      <rPr>
        <sz val="9"/>
        <color rgb="FF000000"/>
        <rFont val="맑은 고딕"/>
        <family val="3"/>
        <charset val="128"/>
        <scheme val="minor"/>
      </rPr>
      <t xml:space="preserve">⑯ </t>
    </r>
    <r>
      <rPr>
        <sz val="9"/>
        <color rgb="FF000000"/>
        <rFont val="맑은 고딕"/>
        <family val="3"/>
        <charset val="129"/>
        <scheme val="minor"/>
      </rPr>
      <t>기신고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결정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경정세액</t>
    </r>
    <phoneticPr fontId="16" type="noConversion"/>
  </si>
  <si>
    <r>
      <rPr>
        <sz val="9"/>
        <color rgb="FF000000"/>
        <rFont val="맑은 고딕"/>
        <family val="3"/>
        <charset val="128"/>
        <scheme val="minor"/>
      </rPr>
      <t>⑰</t>
    </r>
    <r>
      <rPr>
        <sz val="9"/>
        <color rgb="FF000000"/>
        <rFont val="맑은 고딕"/>
        <family val="3"/>
        <charset val="129"/>
        <scheme val="minor"/>
      </rPr>
      <t xml:space="preserve"> 납 부 할 세 액</t>
    </r>
    <phoneticPr fontId="16" type="noConversion"/>
  </si>
  <si>
    <r>
      <t xml:space="preserve">  (</t>
    </r>
    <r>
      <rPr>
        <sz val="9"/>
        <color rgb="FF000000"/>
        <rFont val="맑은 고딕"/>
        <family val="3"/>
        <charset val="129"/>
        <scheme val="minor"/>
      </rPr>
      <t>⑩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⑪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⑫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⑬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⑭</t>
    </r>
    <r>
      <rPr>
        <sz val="9"/>
        <color rgb="FF000000"/>
        <rFont val="돋움"/>
        <family val="3"/>
        <charset val="129"/>
      </rPr>
      <t>+</t>
    </r>
    <r>
      <rPr>
        <sz val="9"/>
        <color rgb="FF000000"/>
        <rFont val="맑은 고딕"/>
        <family val="3"/>
        <charset val="129"/>
        <scheme val="minor"/>
      </rPr>
      <t>⑮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8"/>
        <scheme val="minor"/>
      </rPr>
      <t>⑯</t>
    </r>
    <r>
      <rPr>
        <sz val="9"/>
        <color rgb="FF000000"/>
        <rFont val="돋움"/>
        <family val="3"/>
        <charset val="129"/>
      </rPr>
      <t>)</t>
    </r>
    <phoneticPr fontId="16" type="noConversion"/>
  </si>
  <si>
    <r>
      <rPr>
        <sz val="9"/>
        <color rgb="FF000000"/>
        <rFont val="맑은 고딕"/>
        <family val="3"/>
        <charset val="128"/>
        <scheme val="minor"/>
      </rPr>
      <t>⑲</t>
    </r>
    <r>
      <rPr>
        <sz val="9"/>
        <color rgb="FF000000"/>
        <rFont val="맑은 고딕"/>
        <family val="3"/>
        <charset val="129"/>
        <scheme val="minor"/>
      </rPr>
      <t xml:space="preserve"> 납 부 세 액</t>
    </r>
    <phoneticPr fontId="16" type="noConversion"/>
  </si>
  <si>
    <t>20. 환 급 세 액</t>
    <phoneticPr fontId="16" type="noConversion"/>
  </si>
  <si>
    <t>21. 소득세 감면세액</t>
    <phoneticPr fontId="16" type="noConversion"/>
  </si>
  <si>
    <t>22. 세 율</t>
    <phoneticPr fontId="16" type="noConversion"/>
  </si>
  <si>
    <t>23. 산 출 세 액</t>
    <phoneticPr fontId="16" type="noConversion"/>
  </si>
  <si>
    <t>24. 수정신고가산세등</t>
    <phoneticPr fontId="16" type="noConversion"/>
  </si>
  <si>
    <r>
      <t>25. 기신고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결정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>경정세액</t>
    </r>
    <phoneticPr fontId="16" type="noConversion"/>
  </si>
  <si>
    <t>26. 납 부 할 세 액</t>
    <phoneticPr fontId="16" type="noConversion"/>
  </si>
  <si>
    <t>27. 분 납 할 세 액</t>
    <phoneticPr fontId="16" type="noConversion"/>
  </si>
  <si>
    <t>28. 납 부 세 액</t>
    <phoneticPr fontId="16" type="noConversion"/>
  </si>
  <si>
    <t>29. 환 급 세 액</t>
    <phoneticPr fontId="16" type="noConversion"/>
  </si>
  <si>
    <t>30. 금 융 기 관 명</t>
    <phoneticPr fontId="16" type="noConversion"/>
  </si>
  <si>
    <t>31. 계 좌 번 호</t>
    <phoneticPr fontId="16" type="noConversion"/>
  </si>
  <si>
    <r>
      <t xml:space="preserve">세무대리인                  </t>
    </r>
    <r>
      <rPr>
        <sz val="8"/>
        <color rgb="FF000000"/>
        <rFont val="돋움"/>
        <family val="3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>성명 또는 인</t>
    </r>
    <r>
      <rPr>
        <sz val="8"/>
        <color rgb="FF000000"/>
        <rFont val="돋움"/>
        <family val="3"/>
        <charset val="129"/>
      </rPr>
      <t>)</t>
    </r>
    <phoneticPr fontId="16" type="noConversion"/>
  </si>
  <si>
    <r>
      <t xml:space="preserve">    (</t>
    </r>
    <r>
      <rPr>
        <sz val="10"/>
        <color rgb="FF000000"/>
        <rFont val="맑은 고딕"/>
        <family val="3"/>
        <charset val="129"/>
        <scheme val="minor"/>
      </rPr>
      <t>양도인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</si>
  <si>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합         계</t>
    <phoneticPr fontId="16" type="noConversion"/>
  </si>
  <si>
    <r>
      <t xml:space="preserve">  [ ]</t>
    </r>
    <r>
      <rPr>
        <sz val="9"/>
        <color rgb="FF000000"/>
        <rFont val="맑은 고딕"/>
        <family val="3"/>
        <charset val="129"/>
        <scheme val="minor"/>
      </rPr>
      <t>내국인</t>
    </r>
    <r>
      <rPr>
        <sz val="9"/>
        <color rgb="FF000000"/>
        <rFont val="돋움"/>
        <family val="3"/>
        <charset val="129"/>
      </rPr>
      <t>,   [ ]</t>
    </r>
    <r>
      <rPr>
        <sz val="9"/>
        <color rgb="FF000000"/>
        <rFont val="맑은 고딕"/>
        <family val="3"/>
        <charset val="129"/>
        <scheme val="minor"/>
      </rPr>
      <t>외국인</t>
    </r>
    <phoneticPr fontId="16" type="noConversion"/>
  </si>
  <si>
    <r>
      <t xml:space="preserve">  [ ]</t>
    </r>
    <r>
      <rPr>
        <sz val="9"/>
        <color rgb="FF000000"/>
        <rFont val="맑은 고딕"/>
        <family val="3"/>
        <charset val="129"/>
        <scheme val="minor"/>
      </rPr>
      <t>거주자</t>
    </r>
    <r>
      <rPr>
        <sz val="9"/>
        <color rgb="FF000000"/>
        <rFont val="돋움"/>
        <family val="3"/>
        <charset val="129"/>
      </rPr>
      <t>,   [ ]</t>
    </r>
    <r>
      <rPr>
        <sz val="9"/>
        <color rgb="FF000000"/>
        <rFont val="맑은 고딕"/>
        <family val="3"/>
        <charset val="129"/>
        <scheme val="minor"/>
      </rPr>
      <t>비거주자</t>
    </r>
    <phoneticPr fontId="16" type="noConversion"/>
  </si>
  <si>
    <t>(서명 또는 인)</t>
    <phoneticPr fontId="16" type="noConversion"/>
  </si>
  <si>
    <t>신고인</t>
    <phoneticPr fontId="16" type="noConversion"/>
  </si>
  <si>
    <r>
      <t xml:space="preserve">  신고인은 「소득세법」 제</t>
    </r>
    <r>
      <rPr>
        <sz val="9"/>
        <color rgb="FF000000"/>
        <rFont val="돋움"/>
        <family val="3"/>
        <charset val="129"/>
      </rPr>
      <t>105</t>
    </r>
    <r>
      <rPr>
        <sz val="9"/>
        <color rgb="FF000000"/>
        <rFont val="맑은 고딕"/>
        <family val="3"/>
        <charset val="129"/>
        <scheme val="minor"/>
      </rPr>
      <t>조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예정신고</t>
    </r>
    <r>
      <rPr>
        <sz val="9"/>
        <color rgb="FF000000"/>
        <rFont val="돋움"/>
        <family val="3"/>
        <charset val="129"/>
      </rPr>
      <t>)·</t>
    </r>
    <r>
      <rPr>
        <sz val="9"/>
        <color rgb="FF000000"/>
        <rFont val="맑은 고딕"/>
        <family val="3"/>
        <charset val="129"/>
        <scheme val="minor"/>
      </rPr>
      <t>제</t>
    </r>
    <r>
      <rPr>
        <sz val="9"/>
        <color rgb="FF000000"/>
        <rFont val="돋움"/>
        <family val="3"/>
        <charset val="129"/>
      </rPr>
      <t>110</t>
    </r>
    <r>
      <rPr>
        <sz val="9"/>
        <color rgb="FF000000"/>
        <rFont val="맑은 고딕"/>
        <family val="3"/>
        <charset val="129"/>
        <scheme val="minor"/>
      </rPr>
      <t>조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확정신고</t>
    </r>
    <r>
      <rPr>
        <sz val="9"/>
        <color rgb="FF000000"/>
        <rFont val="돋움"/>
        <family val="3"/>
        <charset val="129"/>
      </rPr>
      <t xml:space="preserve">), </t>
    </r>
    <r>
      <rPr>
        <sz val="9"/>
        <color rgb="FF000000"/>
        <rFont val="맑은 고딕"/>
        <family val="3"/>
        <charset val="129"/>
        <scheme val="minor"/>
      </rPr>
      <t>「국세기본법」 제</t>
    </r>
    <r>
      <rPr>
        <sz val="9"/>
        <color rgb="FF000000"/>
        <rFont val="돋움"/>
        <family val="3"/>
        <charset val="129"/>
      </rPr>
      <t>45</t>
    </r>
    <r>
      <rPr>
        <sz val="9"/>
        <color rgb="FF000000"/>
        <rFont val="맑은 고딕"/>
        <family val="3"/>
        <charset val="129"/>
        <scheme val="minor"/>
      </rPr>
      <t>조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수정신고</t>
    </r>
    <r>
      <rPr>
        <sz val="9"/>
        <color rgb="FF000000"/>
        <rFont val="돋움"/>
        <family val="3"/>
        <charset val="129"/>
      </rPr>
      <t>)·</t>
    </r>
    <r>
      <rPr>
        <sz val="9"/>
        <color rgb="FF000000"/>
        <rFont val="맑은 고딕"/>
        <family val="3"/>
        <charset val="129"/>
        <scheme val="minor"/>
      </rPr>
      <t>제</t>
    </r>
    <r>
      <rPr>
        <sz val="9"/>
        <color rgb="FF000000"/>
        <rFont val="돋움"/>
        <family val="3"/>
        <charset val="129"/>
      </rPr>
      <t>45</t>
    </r>
    <r>
      <rPr>
        <sz val="9"/>
        <color rgb="FF000000"/>
        <rFont val="맑은 고딕"/>
        <family val="3"/>
        <charset val="129"/>
        <scheme val="minor"/>
      </rPr>
      <t>조의</t>
    </r>
    <r>
      <rPr>
        <sz val="9"/>
        <color rgb="FF000000"/>
        <rFont val="돋움"/>
        <family val="3"/>
        <charset val="129"/>
      </rPr>
      <t>3(</t>
    </r>
    <r>
      <rPr>
        <sz val="9"/>
        <color rgb="FF000000"/>
        <rFont val="맑은 고딕"/>
        <family val="3"/>
        <charset val="129"/>
        <scheme val="minor"/>
      </rPr>
      <t>기한 후 신고</t>
    </r>
    <r>
      <rPr>
        <sz val="9"/>
        <color rgb="FF000000"/>
        <rFont val="돋움"/>
        <family val="3"/>
        <charset val="129"/>
      </rPr>
      <t xml:space="preserve">), </t>
    </r>
    <r>
      <rPr>
        <sz val="9"/>
        <color rgb="FF000000"/>
        <rFont val="맑은 고딕"/>
        <family val="3"/>
        <charset val="129"/>
        <scheme val="minor"/>
      </rPr>
      <t>「농어촌특별세법」 제</t>
    </r>
    <r>
      <rPr>
        <sz val="9"/>
        <color rgb="FF000000"/>
        <rFont val="돋움"/>
        <family val="3"/>
        <charset val="129"/>
      </rPr>
      <t>7</t>
    </r>
    <r>
      <rPr>
        <sz val="9"/>
        <color rgb="FF000000"/>
        <rFont val="맑은 고딕"/>
        <family val="3"/>
        <charset val="129"/>
        <scheme val="minor"/>
      </rPr>
      <t>조 및 「지방세법」 제</t>
    </r>
    <r>
      <rPr>
        <sz val="9"/>
        <color rgb="FF000000"/>
        <rFont val="돋움"/>
        <family val="3"/>
        <charset val="129"/>
      </rPr>
      <t>103</t>
    </r>
    <r>
      <rPr>
        <sz val="9"/>
        <color rgb="FF000000"/>
        <rFont val="맑은 고딕"/>
        <family val="3"/>
        <charset val="129"/>
        <scheme val="minor"/>
      </rPr>
      <t>조의</t>
    </r>
    <r>
      <rPr>
        <sz val="9"/>
        <color rgb="FF000000"/>
        <rFont val="돋움"/>
        <family val="3"/>
        <charset val="129"/>
      </rPr>
      <t>5·</t>
    </r>
    <r>
      <rPr>
        <sz val="9"/>
        <color rgb="FF000000"/>
        <rFont val="맑은 고딕"/>
        <family val="3"/>
        <charset val="129"/>
        <scheme val="minor"/>
      </rPr>
      <t>제</t>
    </r>
    <r>
      <rPr>
        <sz val="9"/>
        <color rgb="FF000000"/>
        <rFont val="돋움"/>
        <family val="3"/>
        <charset val="129"/>
      </rPr>
      <t>103</t>
    </r>
    <r>
      <rPr>
        <sz val="9"/>
        <color rgb="FF000000"/>
        <rFont val="맑은 고딕"/>
        <family val="3"/>
        <charset val="129"/>
        <scheme val="minor"/>
      </rPr>
      <t>조의</t>
    </r>
    <r>
      <rPr>
        <sz val="9"/>
        <color rgb="FF000000"/>
        <rFont val="돋움"/>
        <family val="3"/>
        <charset val="129"/>
      </rPr>
      <t>7</t>
    </r>
    <r>
      <rPr>
        <sz val="9"/>
        <color rgb="FF000000"/>
        <rFont val="맑은 고딕"/>
        <family val="3"/>
        <charset val="129"/>
        <scheme val="minor"/>
      </rPr>
      <t>에 따라 신고하며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위 내용을 충분히 검토하였고 신고인이 알고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있는 사실 그대로를 정확하게 적었음을 확인합니다</t>
    </r>
    <r>
      <rPr>
        <sz val="9"/>
        <color rgb="FF000000"/>
        <rFont val="돋움"/>
        <family val="3"/>
        <charset val="129"/>
      </rPr>
      <t>.</t>
    </r>
    <phoneticPr fontId="16" type="noConversion"/>
  </si>
  <si>
    <r>
      <t>(</t>
    </r>
    <r>
      <rPr>
        <b/>
        <sz val="9"/>
        <color rgb="FF000000"/>
        <rFont val="맑은 고딕"/>
        <family val="3"/>
        <charset val="129"/>
        <scheme val="minor"/>
      </rPr>
      <t xml:space="preserve">환급세액 </t>
    </r>
    <r>
      <rPr>
        <b/>
        <sz val="9"/>
        <color rgb="FF000000"/>
        <rFont val="돋움"/>
        <family val="3"/>
        <charset val="129"/>
      </rPr>
      <t>2</t>
    </r>
    <r>
      <rPr>
        <b/>
        <sz val="9"/>
        <color rgb="FF000000"/>
        <rFont val="맑은 고딕"/>
        <family val="3"/>
        <charset val="129"/>
        <scheme val="minor"/>
      </rPr>
      <t>천만원 미만인 경우</t>
    </r>
    <r>
      <rPr>
        <b/>
        <sz val="9"/>
        <color rgb="FF000000"/>
        <rFont val="돋움"/>
        <family val="3"/>
        <charset val="129"/>
      </rPr>
      <t>)</t>
    </r>
  </si>
  <si>
    <r>
      <t xml:space="preserve">  세무대리인은 조세전문자격자로서 위 신고서를 성실하고 공정하게 작성하였음을 확인합니다</t>
    </r>
    <r>
      <rPr>
        <sz val="9"/>
        <color rgb="FF000000"/>
        <rFont val="돋움"/>
        <family val="3"/>
        <charset val="129"/>
      </rPr>
      <t>.</t>
    </r>
    <phoneticPr fontId="16" type="noConversion"/>
  </si>
  <si>
    <r>
      <t xml:space="preserve">     세무서장</t>
    </r>
    <r>
      <rPr>
        <sz val="11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귀하</t>
    </r>
    <phoneticPr fontId="16" type="noConversion"/>
  </si>
  <si>
    <t xml:space="preserve">② 주식종목코드 또는 </t>
    <phoneticPr fontId="16" type="noConversion"/>
  </si>
  <si>
    <r>
      <t xml:space="preserve">   사업자등록번호</t>
    </r>
    <r>
      <rPr>
        <sz val="10"/>
        <color rgb="FF000000"/>
        <rFont val="돋움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해</t>
    </r>
    <phoneticPr fontId="16" type="noConversion"/>
  </si>
  <si>
    <r>
      <t xml:space="preserve">   외주식은 </t>
    </r>
    <r>
      <rPr>
        <sz val="10"/>
        <color rgb="FF000000"/>
        <rFont val="돋움"/>
        <family val="3"/>
        <charset val="129"/>
      </rPr>
      <t>ISIN</t>
    </r>
    <r>
      <rPr>
        <sz val="10"/>
        <color rgb="FF000000"/>
        <rFont val="맑은 고딕"/>
        <family val="3"/>
        <charset val="129"/>
        <scheme val="minor"/>
      </rPr>
      <t>코드와</t>
    </r>
    <r>
      <rPr>
        <sz val="10"/>
        <color rgb="FF000000"/>
        <rFont val="돋움"/>
        <family val="3"/>
        <charset val="129"/>
      </rPr>
      <t xml:space="preserve"> </t>
    </r>
    <phoneticPr fontId="16" type="noConversion"/>
  </si>
  <si>
    <r>
      <t xml:space="preserve">   국가명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</si>
  <si>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④ 취 득 유 형</t>
    <phoneticPr fontId="16" type="noConversion"/>
  </si>
  <si>
    <t xml:space="preserve">⑤ 취 득 유 형 별 </t>
    <phoneticPr fontId="16" type="noConversion"/>
  </si>
  <si>
    <t xml:space="preserve">   양 도 주 식 등 수</t>
    <phoneticPr fontId="16" type="noConversion"/>
  </si>
  <si>
    <t>⑥ 양 도 일 자</t>
    <phoneticPr fontId="16" type="noConversion"/>
  </si>
  <si>
    <t>⑦ 주당양도가액</t>
    <phoneticPr fontId="16" type="noConversion"/>
  </si>
  <si>
    <r>
      <t>⑧ 양도가액</t>
    </r>
    <r>
      <rPr>
        <sz val="10"/>
        <color rgb="FF000000"/>
        <rFont val="돋움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⑤</t>
    </r>
    <r>
      <rPr>
        <sz val="10"/>
        <color rgb="FF000000"/>
        <rFont val="돋움"/>
        <family val="3"/>
        <charset val="129"/>
      </rPr>
      <t>×</t>
    </r>
    <r>
      <rPr>
        <sz val="10"/>
        <color rgb="FF000000"/>
        <rFont val="맑은 고딕"/>
        <family val="3"/>
        <charset val="129"/>
        <scheme val="minor"/>
      </rPr>
      <t>⑦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</si>
  <si>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⑨ 취 득 일 자</t>
    <phoneticPr fontId="16" type="noConversion"/>
  </si>
  <si>
    <t>⑩ 주당취득가액</t>
    <phoneticPr fontId="16" type="noConversion"/>
  </si>
  <si>
    <r>
      <t>⑪ 취득가액</t>
    </r>
    <r>
      <rPr>
        <sz val="10"/>
        <color rgb="FF000000"/>
        <rFont val="돋움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⑤</t>
    </r>
    <r>
      <rPr>
        <sz val="10"/>
        <color rgb="FF000000"/>
        <rFont val="돋움"/>
        <family val="3"/>
        <charset val="129"/>
      </rPr>
      <t>×</t>
    </r>
    <r>
      <rPr>
        <sz val="10"/>
        <color rgb="FF000000"/>
        <rFont val="맑은 고딕"/>
        <family val="3"/>
        <charset val="129"/>
        <scheme val="minor"/>
      </rPr>
      <t>⑩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</si>
  <si>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⑫ 필 요 경 비</t>
    <phoneticPr fontId="16" type="noConversion"/>
  </si>
  <si>
    <t>⑬ 양도소득금액</t>
    <phoneticPr fontId="16" type="noConversion"/>
  </si>
  <si>
    <r>
      <t xml:space="preserve">    (</t>
    </r>
    <r>
      <rPr>
        <sz val="10"/>
        <color rgb="FF000000"/>
        <rFont val="맑은 고딕"/>
        <family val="3"/>
        <charset val="129"/>
        <scheme val="minor"/>
      </rPr>
      <t>⑧</t>
    </r>
    <r>
      <rPr>
        <sz val="10"/>
        <color rgb="FF000000"/>
        <rFont val="돋움"/>
        <family val="3"/>
        <charset val="129"/>
      </rPr>
      <t>-</t>
    </r>
    <r>
      <rPr>
        <sz val="10"/>
        <color rgb="FF000000"/>
        <rFont val="맑은 고딕"/>
        <family val="3"/>
        <charset val="129"/>
        <scheme val="minor"/>
      </rPr>
      <t>⑪</t>
    </r>
    <r>
      <rPr>
        <sz val="10"/>
        <color rgb="FF000000"/>
        <rFont val="돋움"/>
        <family val="3"/>
        <charset val="129"/>
      </rPr>
      <t>-</t>
    </r>
    <r>
      <rPr>
        <sz val="10"/>
        <color rgb="FF000000"/>
        <rFont val="맑은 고딕"/>
        <family val="3"/>
        <charset val="129"/>
        <scheme val="minor"/>
      </rPr>
      <t>⑫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</si>
  <si>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⑭ 감면소득금액</t>
    <phoneticPr fontId="16" type="noConversion"/>
  </si>
  <si>
    <t>⑮ 감면종류</t>
    <phoneticPr fontId="16" type="noConversion"/>
  </si>
  <si>
    <t>5/1000</t>
    <phoneticPr fontId="16" type="noConversion"/>
  </si>
  <si>
    <t>종목수</t>
    <phoneticPr fontId="16" type="noConversion"/>
  </si>
  <si>
    <t>신고서</t>
    <phoneticPr fontId="16" type="noConversion"/>
  </si>
  <si>
    <t>처리기간</t>
    <phoneticPr fontId="16" type="noConversion"/>
  </si>
  <si>
    <t>1.5/1000</t>
    <phoneticPr fontId="16" type="noConversion"/>
  </si>
  <si>
    <t>양도가액 합계</t>
    <phoneticPr fontId="16" type="noConversion"/>
  </si>
  <si>
    <r>
      <t>홈텍스</t>
    </r>
    <r>
      <rPr>
        <sz val="8"/>
        <color rgb="FF000000"/>
        <rFont val="돋움"/>
        <family val="3"/>
        <charset val="129"/>
      </rPr>
      <t>(www.hometax.go.kr)</t>
    </r>
    <r>
      <rPr>
        <sz val="8"/>
        <color rgb="FF000000"/>
        <rFont val="맑은 고딕"/>
        <family val="3"/>
        <charset val="129"/>
        <scheme val="minor"/>
      </rPr>
      <t>에서도
신고할 수 있습니다</t>
    </r>
    <r>
      <rPr>
        <sz val="8"/>
        <color rgb="FF000000"/>
        <rFont val="돋움"/>
        <family val="3"/>
        <charset val="129"/>
      </rPr>
      <t>.</t>
    </r>
    <phoneticPr fontId="16" type="noConversion"/>
  </si>
  <si>
    <r>
      <t>[ ]</t>
    </r>
    <r>
      <rPr>
        <b/>
        <sz val="15"/>
        <color rgb="FF000000"/>
        <rFont val="맑은 고딕"/>
        <family val="3"/>
        <charset val="129"/>
        <scheme val="minor"/>
      </rPr>
      <t>정기</t>
    </r>
  </si>
  <si>
    <r>
      <t>[ ]</t>
    </r>
    <r>
      <rPr>
        <b/>
        <sz val="15"/>
        <color rgb="FF000000"/>
        <rFont val="맑은 고딕"/>
        <family val="3"/>
        <charset val="129"/>
        <scheme val="minor"/>
      </rPr>
      <t>수정</t>
    </r>
  </si>
  <si>
    <r>
      <t>[ ]</t>
    </r>
    <r>
      <rPr>
        <b/>
        <sz val="15"/>
        <color rgb="FF000000"/>
        <rFont val="맑은 고딕"/>
        <family val="3"/>
        <charset val="129"/>
        <scheme val="minor"/>
      </rPr>
      <t>기한 후</t>
    </r>
  </si>
  <si>
    <t>② 세 율</t>
    <phoneticPr fontId="16" type="noConversion"/>
  </si>
  <si>
    <t>③ 산 출 세 액</t>
    <phoneticPr fontId="16" type="noConversion"/>
  </si>
  <si>
    <r>
      <t xml:space="preserve">     (</t>
    </r>
    <r>
      <rPr>
        <sz val="9"/>
        <color rgb="FF000000"/>
        <rFont val="맑은 고딕"/>
        <family val="3"/>
        <charset val="129"/>
        <scheme val="minor"/>
      </rPr>
      <t>③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④</t>
    </r>
    <r>
      <rPr>
        <sz val="9"/>
        <color rgb="FF000000"/>
        <rFont val="돋움"/>
        <family val="3"/>
        <charset val="129"/>
      </rPr>
      <t>-</t>
    </r>
    <r>
      <rPr>
        <sz val="9"/>
        <color rgb="FF000000"/>
        <rFont val="맑은 고딕"/>
        <family val="3"/>
        <charset val="129"/>
        <scheme val="minor"/>
      </rPr>
      <t>⑤</t>
    </r>
    <r>
      <rPr>
        <sz val="9"/>
        <color rgb="FF000000"/>
        <rFont val="돋움"/>
        <family val="3"/>
        <charset val="129"/>
      </rPr>
      <t>)</t>
    </r>
    <phoneticPr fontId="16" type="noConversion"/>
  </si>
  <si>
    <t>산</t>
    <phoneticPr fontId="16" type="noConversion"/>
  </si>
  <si>
    <r>
      <t xml:space="preserve">     (</t>
    </r>
    <r>
      <rPr>
        <sz val="9"/>
        <color rgb="FF000000"/>
        <rFont val="맑은 고딕"/>
        <family val="3"/>
        <charset val="129"/>
        <scheme val="minor"/>
      </rPr>
      <t>⑥</t>
    </r>
    <r>
      <rPr>
        <sz val="9"/>
        <color rgb="FF000000"/>
        <rFont val="돋움"/>
        <family val="3"/>
        <charset val="129"/>
      </rPr>
      <t>+</t>
    </r>
    <r>
      <rPr>
        <sz val="9"/>
        <color rgb="FF000000"/>
        <rFont val="맑은 고딕"/>
        <family val="3"/>
        <charset val="129"/>
        <scheme val="minor"/>
      </rPr>
      <t>⑦</t>
    </r>
    <r>
      <rPr>
        <sz val="9"/>
        <color rgb="FF000000"/>
        <rFont val="돋움"/>
        <family val="3"/>
        <charset val="129"/>
      </rPr>
      <t>)</t>
    </r>
    <phoneticPr fontId="16" type="noConversion"/>
  </si>
  <si>
    <r>
      <t xml:space="preserve">구비서류： </t>
    </r>
    <r>
      <rPr>
        <sz val="9"/>
        <color rgb="FF000000"/>
        <rFont val="돋움"/>
        <family val="3"/>
        <charset val="129"/>
      </rPr>
      <t xml:space="preserve">1. </t>
    </r>
    <r>
      <rPr>
        <sz val="9"/>
        <color rgb="FF000000"/>
        <rFont val="맑은 고딕"/>
        <family val="3"/>
        <charset val="129"/>
        <scheme val="minor"/>
      </rPr>
      <t xml:space="preserve">조정환급명세서 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「증권거래세법」 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조제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호의 납세의무자</t>
    </r>
    <r>
      <rPr>
        <sz val="9"/>
        <color rgb="FF000000"/>
        <rFont val="돋움"/>
        <family val="3"/>
        <charset val="129"/>
      </rPr>
      <t>)</t>
    </r>
  </si>
  <si>
    <r>
      <rPr>
        <sz val="9"/>
        <color rgb="FF000000"/>
        <rFont val="맑은 고딕"/>
        <family val="3"/>
        <charset val="129"/>
      </rPr>
      <t xml:space="preserve">                </t>
    </r>
    <r>
      <rPr>
        <sz val="9"/>
        <color rgb="FF000000"/>
        <rFont val="돋움"/>
        <family val="3"/>
        <charset val="129"/>
      </rPr>
      <t xml:space="preserve">2. </t>
    </r>
    <r>
      <rPr>
        <sz val="9"/>
        <color rgb="FF000000"/>
        <rFont val="맑은 고딕"/>
        <family val="3"/>
        <charset val="129"/>
        <scheme val="minor"/>
      </rPr>
      <t xml:space="preserve">사업장별 증권거래세 과세표준 및 산출세액 신고명세서 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「증권거래세법」 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조제</t>
    </r>
    <r>
      <rPr>
        <sz val="9"/>
        <color rgb="FF000000"/>
        <rFont val="돋움"/>
        <family val="3"/>
        <charset val="129"/>
      </rPr>
      <t>2</t>
    </r>
    <r>
      <rPr>
        <sz val="9"/>
        <color rgb="FF000000"/>
        <rFont val="맑은 고딕"/>
        <family val="3"/>
        <charset val="129"/>
        <scheme val="minor"/>
      </rPr>
      <t>호의 납세의무자</t>
    </r>
    <r>
      <rPr>
        <sz val="9"/>
        <color rgb="FF000000"/>
        <rFont val="돋움"/>
        <family val="3"/>
        <charset val="129"/>
      </rPr>
      <t>)</t>
    </r>
    <phoneticPr fontId="16" type="noConversion"/>
  </si>
  <si>
    <r>
      <rPr>
        <sz val="9"/>
        <color rgb="FF000000"/>
        <rFont val="맑은 고딕"/>
        <family val="3"/>
        <charset val="129"/>
      </rPr>
      <t xml:space="preserve">                </t>
    </r>
    <r>
      <rPr>
        <sz val="9"/>
        <color rgb="FF000000"/>
        <rFont val="돋움"/>
        <family val="3"/>
        <charset val="129"/>
      </rPr>
      <t xml:space="preserve">3. </t>
    </r>
    <r>
      <rPr>
        <sz val="9"/>
        <color rgb="FF000000"/>
        <rFont val="맑은 고딕"/>
        <family val="3"/>
        <charset val="129"/>
        <scheme val="minor"/>
      </rPr>
      <t xml:space="preserve">주권 또는 지분의 양도거래명세서 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「증권거래세법」 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조제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호의 납세의무자</t>
    </r>
    <r>
      <rPr>
        <sz val="9"/>
        <color rgb="FF000000"/>
        <rFont val="돋움"/>
        <family val="3"/>
        <charset val="129"/>
      </rPr>
      <t xml:space="preserve">) </t>
    </r>
    <phoneticPr fontId="16" type="noConversion"/>
  </si>
  <si>
    <r>
      <rPr>
        <sz val="9"/>
        <color rgb="FF000000"/>
        <rFont val="맑은 고딕"/>
        <family val="3"/>
        <charset val="129"/>
      </rPr>
      <t xml:space="preserve">                </t>
    </r>
    <r>
      <rPr>
        <sz val="9"/>
        <color rgb="FF000000"/>
        <rFont val="돋움"/>
        <family val="3"/>
        <charset val="129"/>
      </rPr>
      <t xml:space="preserve">4. </t>
    </r>
    <r>
      <rPr>
        <sz val="9"/>
        <color rgb="FF000000"/>
        <rFont val="맑은 고딕"/>
        <family val="3"/>
        <charset val="129"/>
        <scheme val="minor"/>
      </rPr>
      <t xml:space="preserve">주권 또는 지분의 매매계약서 사본 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「증권거래세법」 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조제</t>
    </r>
    <r>
      <rPr>
        <sz val="9"/>
        <color rgb="FF000000"/>
        <rFont val="돋움"/>
        <family val="3"/>
        <charset val="129"/>
      </rPr>
      <t>3</t>
    </r>
    <r>
      <rPr>
        <sz val="9"/>
        <color rgb="FF000000"/>
        <rFont val="맑은 고딕"/>
        <family val="3"/>
        <charset val="129"/>
        <scheme val="minor"/>
      </rPr>
      <t>호의 납세의무자</t>
    </r>
    <r>
      <rPr>
        <sz val="9"/>
        <color rgb="FF000000"/>
        <rFont val="돋움"/>
        <family val="3"/>
        <charset val="129"/>
      </rPr>
      <t xml:space="preserve">) </t>
    </r>
    <phoneticPr fontId="16" type="noConversion"/>
  </si>
  <si>
    <r>
      <rPr>
        <sz val="9"/>
        <color rgb="FF000000"/>
        <rFont val="맑은 고딕"/>
        <family val="3"/>
        <charset val="129"/>
      </rPr>
      <t xml:space="preserve">                </t>
    </r>
    <r>
      <rPr>
        <sz val="9"/>
        <color rgb="FF000000"/>
        <rFont val="돋움"/>
        <family val="3"/>
        <charset val="129"/>
      </rPr>
      <t xml:space="preserve">5. </t>
    </r>
    <r>
      <rPr>
        <sz val="9"/>
        <color rgb="FF000000"/>
        <rFont val="맑은 고딕"/>
        <family val="3"/>
        <charset val="129"/>
        <scheme val="minor"/>
      </rPr>
      <t xml:space="preserve">비과세양도명세서 </t>
    </r>
    <r>
      <rPr>
        <sz val="9"/>
        <color rgb="FF000000"/>
        <rFont val="돋움"/>
        <family val="3"/>
        <charset val="129"/>
      </rPr>
      <t>1</t>
    </r>
    <r>
      <rPr>
        <sz val="9"/>
        <color rgb="FF000000"/>
        <rFont val="맑은 고딕"/>
        <family val="3"/>
        <charset val="129"/>
        <scheme val="minor"/>
      </rPr>
      <t>부</t>
    </r>
    <phoneticPr fontId="16" type="noConversion"/>
  </si>
  <si>
    <r>
      <rPr>
        <sz val="9"/>
        <color rgb="FF000000"/>
        <rFont val="맑은 고딕"/>
        <family val="3"/>
        <charset val="129"/>
      </rPr>
      <t xml:space="preserve">                </t>
    </r>
    <r>
      <rPr>
        <sz val="9"/>
        <color rgb="FF000000"/>
        <rFont val="돋움"/>
        <family val="3"/>
        <charset val="129"/>
      </rPr>
      <t xml:space="preserve">6. </t>
    </r>
    <r>
      <rPr>
        <sz val="9"/>
        <color rgb="FF000000"/>
        <rFont val="맑은 고딕"/>
        <family val="3"/>
        <charset val="129"/>
        <scheme val="minor"/>
      </rPr>
      <t>증권거래세 면제신청서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「조세특례제한법 시행규칙」 별지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제</t>
    </r>
    <r>
      <rPr>
        <sz val="9"/>
        <color rgb="FF000000"/>
        <rFont val="돋움"/>
        <family val="3"/>
        <charset val="129"/>
      </rPr>
      <t>70</t>
    </r>
    <r>
      <rPr>
        <sz val="9"/>
        <color rgb="FF000000"/>
        <rFont val="맑은 고딕"/>
        <family val="3"/>
        <charset val="129"/>
        <scheme val="minor"/>
      </rPr>
      <t>호서식</t>
    </r>
    <r>
      <rPr>
        <sz val="9"/>
        <color rgb="FF000000"/>
        <rFont val="돋움"/>
        <family val="3"/>
        <charset val="129"/>
      </rPr>
      <t>) 1</t>
    </r>
    <r>
      <rPr>
        <sz val="9"/>
        <color rgb="FF000000"/>
        <rFont val="맑은 고딕"/>
        <family val="3"/>
        <charset val="129"/>
        <scheme val="minor"/>
      </rPr>
      <t>부</t>
    </r>
    <phoneticPr fontId="16" type="noConversion"/>
  </si>
  <si>
    <t>◈ 기본사항 입력</t>
    <phoneticPr fontId="16" type="noConversion"/>
  </si>
  <si>
    <t xml:space="preserve">     년      월      일</t>
    <phoneticPr fontId="16" type="noConversion"/>
  </si>
  <si>
    <t>양도가액합계</t>
    <phoneticPr fontId="16" type="noConversion"/>
  </si>
  <si>
    <t>②주권ㆍ지분 발행법인</t>
    <phoneticPr fontId="16" type="noConversion"/>
  </si>
  <si>
    <t>④ 양수자</t>
    <phoneticPr fontId="16" type="noConversion"/>
  </si>
  <si>
    <t>⑤ 양도주권ㆍ지분</t>
    <phoneticPr fontId="16" type="noConversion"/>
  </si>
  <si>
    <t>③ 양도자</t>
    <phoneticPr fontId="16" type="noConversion"/>
  </si>
  <si>
    <t>1-42</t>
  </si>
  <si>
    <t xml:space="preserve">       년       월       일</t>
    <phoneticPr fontId="16" type="noConversion"/>
  </si>
  <si>
    <t>취득
유형</t>
    <phoneticPr fontId="16" type="noConversion"/>
  </si>
  <si>
    <r>
      <t>③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맑은 고딕"/>
        <family val="3"/>
        <charset val="129"/>
        <scheme val="minor"/>
      </rPr>
      <t>세율구분</t>
    </r>
    <phoneticPr fontId="16" type="noConversion"/>
  </si>
  <si>
    <t>1. 과세기간 (양도일자)</t>
    <phoneticPr fontId="16" type="noConversion"/>
  </si>
  <si>
    <t>2. 납세의무자 (신고자, 양도인)</t>
    <phoneticPr fontId="16" type="noConversion"/>
  </si>
  <si>
    <t>3. 양수인</t>
    <phoneticPr fontId="16" type="noConversion"/>
  </si>
  <si>
    <t>사업자등록번호</t>
    <phoneticPr fontId="16" type="noConversion"/>
  </si>
  <si>
    <t>① 법인인 경우</t>
    <phoneticPr fontId="16" type="noConversion"/>
  </si>
  <si>
    <t>③ 공통(법인 및 개인)</t>
    <phoneticPr fontId="16" type="noConversion"/>
  </si>
  <si>
    <t>② 개인인 경우</t>
    <phoneticPr fontId="16" type="noConversion"/>
  </si>
  <si>
    <t>주민등록번호</t>
    <phoneticPr fontId="16" type="noConversion"/>
  </si>
  <si>
    <t>( 노란색 부분만 입력하세요)</t>
    <phoneticPr fontId="16" type="noConversion"/>
  </si>
  <si>
    <t>4. 주권 거래 내역</t>
    <phoneticPr fontId="16" type="noConversion"/>
  </si>
  <si>
    <t>사업자 등록번호</t>
    <phoneticPr fontId="16" type="noConversion"/>
  </si>
  <si>
    <t>성명(법인명)</t>
  </si>
  <si>
    <t xml:space="preserve">양도가액 </t>
  </si>
  <si>
    <t>① 매매일자</t>
    <phoneticPr fontId="16" type="noConversion"/>
  </si>
  <si>
    <t>②주권ㆍ지분 발행법인</t>
    <phoneticPr fontId="16" type="noConversion"/>
  </si>
  <si>
    <t>④ 양수자</t>
    <phoneticPr fontId="16" type="noConversion"/>
  </si>
  <si>
    <t>⑤ 양도주권ㆍ지분</t>
    <phoneticPr fontId="16" type="noConversion"/>
  </si>
  <si>
    <t>취득일자</t>
    <phoneticPr fontId="16" type="noConversion"/>
  </si>
  <si>
    <t>주      당
양도가액</t>
    <phoneticPr fontId="16" type="noConversion"/>
  </si>
  <si>
    <t>주      당
취득가액</t>
    <phoneticPr fontId="16" type="noConversion"/>
  </si>
  <si>
    <t>취득가액</t>
    <phoneticPr fontId="16" type="noConversion"/>
  </si>
  <si>
    <r>
      <t xml:space="preserve">필요경비
</t>
    </r>
    <r>
      <rPr>
        <sz val="8"/>
        <color rgb="FF000000"/>
        <rFont val="굴림"/>
        <family val="3"/>
        <charset val="129"/>
      </rPr>
      <t>(증권거래세)</t>
    </r>
    <phoneticPr fontId="16" type="noConversion"/>
  </si>
  <si>
    <t>법인명</t>
    <phoneticPr fontId="16" type="noConversion"/>
  </si>
  <si>
    <t>성명 (대표자)</t>
    <phoneticPr fontId="16" type="noConversion"/>
  </si>
  <si>
    <t>전화번호</t>
    <phoneticPr fontId="16" type="noConversion"/>
  </si>
  <si>
    <t>전자우편 주소</t>
    <phoneticPr fontId="16" type="noConversion"/>
  </si>
  <si>
    <t>주소 (소재지)</t>
    <phoneticPr fontId="16" type="noConversion"/>
  </si>
  <si>
    <t>양도자산 소재지</t>
    <phoneticPr fontId="16" type="noConversion"/>
  </si>
  <si>
    <t>주식등
종류코드</t>
    <phoneticPr fontId="16" type="noConversion"/>
  </si>
  <si>
    <t>세율구분
코      드</t>
    <phoneticPr fontId="16" type="noConversion"/>
  </si>
  <si>
    <t>합     계</t>
    <phoneticPr fontId="16" type="noConversion"/>
  </si>
  <si>
    <t>◈ 작성방법</t>
    <phoneticPr fontId="16" type="noConversion"/>
  </si>
  <si>
    <t>주권 또는 지분의 양도거래명세서</t>
    <phoneticPr fontId="16" type="noConversion"/>
  </si>
  <si>
    <r>
      <t>❷</t>
    </r>
    <r>
      <rPr>
        <sz val="10"/>
        <color rgb="FF000000"/>
        <rFont val="돋움체"/>
        <family val="3"/>
        <charset val="129"/>
      </rPr>
      <t xml:space="preserve"> </t>
    </r>
    <r>
      <rPr>
        <b/>
        <sz val="10"/>
        <color rgb="FF000000"/>
        <rFont val="맑은 고딕"/>
        <family val="3"/>
        <charset val="129"/>
        <scheme val="minor"/>
      </rPr>
      <t>증권거래세 과세표준 및 세액계산서</t>
    </r>
    <phoneticPr fontId="16" type="noConversion"/>
  </si>
  <si>
    <r>
      <t xml:space="preserve">   주식등</t>
    </r>
    <r>
      <rPr>
        <b/>
        <sz val="16"/>
        <color rgb="FF000000"/>
        <rFont val="한양견고딕"/>
        <family val="3"/>
        <charset val="129"/>
      </rPr>
      <t xml:space="preserve"> </t>
    </r>
    <r>
      <rPr>
        <b/>
        <sz val="16"/>
        <color rgb="FF000000"/>
        <rFont val="맑은 고딕"/>
        <family val="3"/>
        <charset val="129"/>
        <scheme val="minor"/>
      </rPr>
      <t>양도소득금액 계산명세서</t>
    </r>
    <phoneticPr fontId="16" type="noConversion"/>
  </si>
  <si>
    <t>양도소득 과세표준 신고 및 납부계산서</t>
    <phoneticPr fontId="16" type="noConversion"/>
  </si>
  <si>
    <t xml:space="preserve">  ① 세무서식</t>
    <phoneticPr fontId="16" type="noConversion"/>
  </si>
  <si>
    <t xml:space="preserve">     - 주권 또는 지분의 양도거래명세서</t>
    <phoneticPr fontId="16" type="noConversion"/>
  </si>
  <si>
    <t xml:space="preserve">     - 증권거래세 과세표준 및 세액계산서</t>
    <phoneticPr fontId="16" type="noConversion"/>
  </si>
  <si>
    <t xml:space="preserve">     - 주식등 양도소득금액 계산명세서</t>
    <phoneticPr fontId="16" type="noConversion"/>
  </si>
  <si>
    <t xml:space="preserve">     - 양도소득 과세표준 신고 및 납부계산서</t>
    <phoneticPr fontId="16" type="noConversion"/>
  </si>
  <si>
    <t xml:space="preserve">  ② 기타서식</t>
    <phoneticPr fontId="16" type="noConversion"/>
  </si>
  <si>
    <t xml:space="preserve">     - 주권 취득시 양수도 계약서 사본 1부</t>
    <phoneticPr fontId="16" type="noConversion"/>
  </si>
  <si>
    <t xml:space="preserve">     - 주권 양도시 양수도 계약서 사본 1부</t>
    <phoneticPr fontId="16" type="noConversion"/>
  </si>
  <si>
    <t xml:space="preserve">     - 필요 경비에 관한 증빙서류 등 (해당사항 있을 경우에 한함)</t>
    <phoneticPr fontId="16" type="noConversion"/>
  </si>
  <si>
    <t xml:space="preserve"> 3. 첨부서류 (세무서 방문 신고시)</t>
    <phoneticPr fontId="16" type="noConversion"/>
  </si>
  <si>
    <t xml:space="preserve"> 1. 기본사항의 노란색 표시 부분을 모두 입력합니다.</t>
    <phoneticPr fontId="16" type="noConversion"/>
  </si>
  <si>
    <r>
      <t xml:space="preserve"> 2. </t>
    </r>
    <r>
      <rPr>
        <b/>
        <sz val="10"/>
        <color rgb="FF0000CC"/>
        <rFont val="굴림"/>
        <family val="3"/>
        <charset val="129"/>
      </rPr>
      <t>주식등 종류코드, 취득유형, 세율구분 코드</t>
    </r>
    <r>
      <rPr>
        <b/>
        <sz val="10"/>
        <color theme="1"/>
        <rFont val="굴림"/>
        <family val="3"/>
        <charset val="129"/>
      </rPr>
      <t xml:space="preserve"> 입력방법</t>
    </r>
    <phoneticPr fontId="16" type="noConversion"/>
  </si>
  <si>
    <t xml:space="preserve"> ※ 양도소득세와 증권거래세를 신고하는 모든 경우에 다 적용되지는 않습니다. 
     주식등 종류코드 및 세율구분 코드가 다른 주권을 함께 신고하는 경우 주의를 요합니다.</t>
    <phoneticPr fontId="16" type="noConversion"/>
  </si>
  <si>
    <t>성명</t>
    <phoneticPr fontId="16" type="noConversion"/>
  </si>
  <si>
    <r>
      <t>□과세기간        년</t>
    </r>
    <r>
      <rPr>
        <sz val="10"/>
        <color rgb="FF000000"/>
        <rFont val="돋움"/>
        <family val="3"/>
        <charset val="129"/>
      </rPr>
      <t xml:space="preserve">     </t>
    </r>
    <r>
      <rPr>
        <b/>
        <sz val="10"/>
        <color rgb="FF000000"/>
        <rFont val="맑은 고딕"/>
        <family val="3"/>
        <charset val="129"/>
        <scheme val="minor"/>
      </rPr>
      <t xml:space="preserve">월 양도분 </t>
    </r>
    <r>
      <rPr>
        <sz val="10"/>
        <color rgb="FF000000"/>
        <rFont val="돋움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「증권거래세법」 제</t>
    </r>
    <r>
      <rPr>
        <sz val="10"/>
        <color rgb="FF000000"/>
        <rFont val="돋움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조제</t>
    </r>
    <r>
      <rPr>
        <sz val="10"/>
        <color rgb="FF000000"/>
        <rFont val="돋움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호 및 제</t>
    </r>
    <r>
      <rPr>
        <sz val="10"/>
        <color rgb="FF000000"/>
        <rFont val="돋움"/>
        <family val="3"/>
        <charset val="129"/>
      </rPr>
      <t>2</t>
    </r>
    <r>
      <rPr>
        <sz val="10"/>
        <color rgb="FF000000"/>
        <rFont val="맑은 고딕"/>
        <family val="3"/>
        <charset val="129"/>
        <scheme val="minor"/>
      </rPr>
      <t>호의 납세의무자</t>
    </r>
    <r>
      <rPr>
        <sz val="10"/>
        <color rgb="FF000000"/>
        <rFont val="돋움"/>
        <family val="3"/>
        <charset val="129"/>
      </rPr>
      <t>)</t>
    </r>
    <phoneticPr fontId="16" type="noConversion"/>
  </si>
  <si>
    <t>=기본사항!C13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</si>
</sst>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\ &quot;년&quot;"/>
    <numFmt numFmtId="177" formatCode="General\ &quot;분기&quot;"/>
    <numFmt numFmtId="178" formatCode="yyyy\.mm\.dd"/>
    <numFmt numFmtId="179" formatCode="000000\-0000000"/>
    <numFmt numFmtId="180" formatCode="000\-00\-00000"/>
  </numFmts>
  <fonts count="5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color rgb="FF0000FF"/>
      <name val="돋움"/>
      <family val="3"/>
      <charset val="129"/>
    </font>
    <font>
      <sz val="8"/>
      <color rgb="FF0000FF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0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sz val="10"/>
      <color rgb="FF000000"/>
      <name val="돋움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8"/>
      <color rgb="FF000000"/>
      <name val="돋움체"/>
      <family val="3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돋움체"/>
      <family val="3"/>
      <charset val="129"/>
    </font>
    <font>
      <sz val="9"/>
      <color rgb="FF0000FF"/>
      <name val="돋움체"/>
      <family val="3"/>
      <charset val="129"/>
    </font>
    <font>
      <sz val="9"/>
      <color rgb="FF0000FF"/>
      <name val="맑은 고딕"/>
      <family val="3"/>
      <charset val="129"/>
      <scheme val="minor"/>
    </font>
    <font>
      <b/>
      <sz val="9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돋움체"/>
      <family val="3"/>
      <charset val="129"/>
    </font>
    <font>
      <sz val="12"/>
      <color rgb="FF000000"/>
      <name val="한양중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8"/>
      <scheme val="minor"/>
    </font>
    <font>
      <u/>
      <sz val="11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b/>
      <sz val="15"/>
      <color rgb="FF000000"/>
      <name val="한양견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rgb="FF0000CC"/>
      <name val="굴림"/>
      <family val="3"/>
      <charset val="129"/>
    </font>
    <font>
      <sz val="10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u/>
      <sz val="9"/>
      <color theme="10"/>
      <name val="굴림"/>
      <family val="3"/>
      <charset val="129"/>
    </font>
    <font>
      <b/>
      <sz val="10"/>
      <color rgb="FF0000CC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rgb="FFA8F6FE"/>
        </stop>
      </gradientFill>
    </fill>
    <fill>
      <gradientFill degree="270">
        <stop position="0">
          <color theme="0"/>
        </stop>
        <stop position="1">
          <color rgb="FFC2F7FE"/>
        </stop>
      </gradientFill>
    </fill>
  </fills>
  <borders count="194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939393"/>
      </right>
      <top style="medium">
        <color rgb="FF000000"/>
      </top>
      <bottom style="thin">
        <color rgb="FF939393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939393"/>
      </right>
      <top style="medium">
        <color rgb="FF000000"/>
      </top>
      <bottom/>
      <diagonal/>
    </border>
    <border>
      <left/>
      <right style="thin">
        <color rgb="FF939393"/>
      </right>
      <top/>
      <bottom/>
      <diagonal/>
    </border>
    <border>
      <left/>
      <right/>
      <top/>
      <bottom style="thin">
        <color rgb="FF939393"/>
      </bottom>
      <diagonal/>
    </border>
    <border>
      <left/>
      <right style="thin">
        <color rgb="FF939393"/>
      </right>
      <top/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medium">
        <color rgb="FF000000"/>
      </top>
      <bottom style="thin">
        <color rgb="FF939393"/>
      </bottom>
      <diagonal/>
    </border>
    <border>
      <left style="thin">
        <color rgb="FF939393"/>
      </left>
      <right/>
      <top style="medium">
        <color rgb="FF000000"/>
      </top>
      <bottom style="thin">
        <color rgb="FF939393"/>
      </bottom>
      <diagonal/>
    </border>
    <border>
      <left/>
      <right/>
      <top style="medium">
        <color rgb="FF000000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/>
      <diagonal/>
    </border>
    <border>
      <left style="thin">
        <color rgb="FF939393"/>
      </left>
      <right style="thin">
        <color rgb="FF939393"/>
      </right>
      <top/>
      <bottom style="thin">
        <color rgb="FF939393"/>
      </bottom>
      <diagonal/>
    </border>
    <border>
      <left style="thin">
        <color rgb="FF939393"/>
      </left>
      <right/>
      <top style="thin">
        <color rgb="FF939393"/>
      </top>
      <bottom/>
      <diagonal/>
    </border>
    <border>
      <left/>
      <right/>
      <top style="thin">
        <color rgb="FF939393"/>
      </top>
      <bottom/>
      <diagonal/>
    </border>
    <border>
      <left/>
      <right style="thin">
        <color rgb="FF939393"/>
      </right>
      <top style="thin">
        <color rgb="FF939393"/>
      </top>
      <bottom/>
      <diagonal/>
    </border>
    <border>
      <left style="thin">
        <color rgb="FF939393"/>
      </left>
      <right/>
      <top/>
      <bottom style="thin">
        <color rgb="FF939393"/>
      </bottom>
      <diagonal/>
    </border>
    <border>
      <left style="thin">
        <color rgb="FF939393"/>
      </left>
      <right/>
      <top style="thin">
        <color rgb="FF939393"/>
      </top>
      <bottom style="thin">
        <color rgb="FF939393"/>
      </bottom>
      <diagonal/>
    </border>
    <border>
      <left/>
      <right/>
      <top style="thin">
        <color rgb="FF939393"/>
      </top>
      <bottom style="thin">
        <color rgb="FF939393"/>
      </bottom>
      <diagonal/>
    </border>
    <border>
      <left/>
      <right style="thin">
        <color rgb="FF939393"/>
      </right>
      <top style="thin">
        <color rgb="FF939393"/>
      </top>
      <bottom style="thin">
        <color rgb="FF939393"/>
      </bottom>
      <diagonal/>
    </border>
    <border>
      <left/>
      <right style="thick">
        <color rgb="FF939393"/>
      </right>
      <top style="thin">
        <color rgb="FF939393"/>
      </top>
      <bottom/>
      <diagonal/>
    </border>
    <border>
      <left/>
      <right style="thick">
        <color rgb="FF939393"/>
      </right>
      <top/>
      <bottom style="thin">
        <color rgb="FF939393"/>
      </bottom>
      <diagonal/>
    </border>
    <border>
      <left style="thick">
        <color rgb="FF939393"/>
      </left>
      <right/>
      <top style="thick">
        <color rgb="FF939393"/>
      </top>
      <bottom/>
      <diagonal/>
    </border>
    <border>
      <left/>
      <right/>
      <top style="thick">
        <color rgb="FF939393"/>
      </top>
      <bottom/>
      <diagonal/>
    </border>
    <border>
      <left style="thick">
        <color rgb="FF939393"/>
      </left>
      <right/>
      <top/>
      <bottom style="thin">
        <color rgb="FF939393"/>
      </bottom>
      <diagonal/>
    </border>
    <border>
      <left/>
      <right style="thick">
        <color rgb="FF939393"/>
      </right>
      <top style="thin">
        <color rgb="FF939393"/>
      </top>
      <bottom style="thin">
        <color rgb="FF939393"/>
      </bottom>
      <diagonal/>
    </border>
    <border>
      <left style="thick">
        <color rgb="FF939393"/>
      </left>
      <right/>
      <top style="thin">
        <color rgb="FF939393"/>
      </top>
      <bottom style="thin">
        <color rgb="FF939393"/>
      </bottom>
      <diagonal/>
    </border>
    <border>
      <left style="thick">
        <color rgb="FF939393"/>
      </left>
      <right/>
      <top style="thin">
        <color rgb="FF939393"/>
      </top>
      <bottom/>
      <diagonal/>
    </border>
    <border>
      <left style="thick">
        <color rgb="FF939393"/>
      </left>
      <right/>
      <top style="thin">
        <color rgb="FF939393"/>
      </top>
      <bottom style="thick">
        <color rgb="FF939393"/>
      </bottom>
      <diagonal/>
    </border>
    <border>
      <left/>
      <right/>
      <top style="thin">
        <color rgb="FF939393"/>
      </top>
      <bottom style="thick">
        <color rgb="FF939393"/>
      </bottom>
      <diagonal/>
    </border>
    <border>
      <left style="thin">
        <color rgb="FF939393"/>
      </left>
      <right/>
      <top/>
      <bottom/>
      <diagonal/>
    </border>
    <border>
      <left/>
      <right style="thin">
        <color rgb="FF939393"/>
      </right>
      <top style="thin">
        <color rgb="FF939393"/>
      </top>
      <bottom style="thin">
        <color rgb="FF000000"/>
      </bottom>
      <diagonal/>
    </border>
    <border>
      <left/>
      <right/>
      <top style="thin">
        <color rgb="FF939393"/>
      </top>
      <bottom style="thin">
        <color rgb="FF000000"/>
      </bottom>
      <diagonal/>
    </border>
    <border>
      <left style="thin">
        <color rgb="FF939393"/>
      </left>
      <right/>
      <top style="thin">
        <color rgb="FF939393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4C4C4C"/>
      </bottom>
      <diagonal/>
    </border>
    <border>
      <left/>
      <right/>
      <top style="thin">
        <color rgb="FF4C4C4C"/>
      </top>
      <bottom/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thin">
        <color rgb="FF4C4C4C"/>
      </right>
      <top/>
      <bottom/>
      <diagonal/>
    </border>
    <border>
      <left/>
      <right/>
      <top/>
      <bottom style="thin">
        <color rgb="FF4C4C4C"/>
      </bottom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/>
      <diagonal/>
    </border>
    <border>
      <left style="thin">
        <color rgb="FF4C4C4C"/>
      </left>
      <right/>
      <top/>
      <bottom/>
      <diagonal/>
    </border>
    <border>
      <left style="thin">
        <color rgb="FF4C4C4C"/>
      </left>
      <right/>
      <top/>
      <bottom style="thin">
        <color rgb="FF4C4C4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939393"/>
      </bottom>
      <diagonal/>
    </border>
    <border>
      <left/>
      <right style="thin">
        <color rgb="FF000000"/>
      </right>
      <top style="thin">
        <color rgb="FF939393"/>
      </top>
      <bottom/>
      <diagonal/>
    </border>
    <border>
      <left/>
      <right style="thin">
        <color rgb="FF000000"/>
      </right>
      <top/>
      <bottom style="thin">
        <color rgb="FF939393"/>
      </bottom>
      <diagonal/>
    </border>
    <border>
      <left style="thin">
        <color rgb="FF000000"/>
      </left>
      <right/>
      <top/>
      <bottom style="thin">
        <color rgb="FF939393"/>
      </bottom>
      <diagonal/>
    </border>
    <border>
      <left style="thin">
        <color rgb="FF939393"/>
      </left>
      <right style="thin">
        <color rgb="FF000000"/>
      </right>
      <top style="thin">
        <color rgb="FF939393"/>
      </top>
      <bottom style="thin">
        <color rgb="FF939393"/>
      </bottom>
      <diagonal/>
    </border>
    <border>
      <left style="thin">
        <color rgb="FF000000"/>
      </left>
      <right/>
      <top style="thin">
        <color rgb="FF939393"/>
      </top>
      <bottom/>
      <diagonal/>
    </border>
    <border>
      <left/>
      <right style="thin">
        <color rgb="FF000000"/>
      </right>
      <top style="thin">
        <color rgb="FF939393"/>
      </top>
      <bottom style="thin">
        <color rgb="FF939393"/>
      </bottom>
      <diagonal/>
    </border>
    <border>
      <left/>
      <right style="thin">
        <color rgb="FF000000"/>
      </right>
      <top style="thick">
        <color rgb="FF939393"/>
      </top>
      <bottom/>
      <diagonal/>
    </border>
    <border>
      <left style="thin">
        <color rgb="FF000000"/>
      </left>
      <right/>
      <top style="thin">
        <color rgb="FF939393"/>
      </top>
      <bottom style="thin">
        <color rgb="FF939393"/>
      </bottom>
      <diagonal/>
    </border>
    <border>
      <left/>
      <right style="thin">
        <color rgb="FF000000"/>
      </right>
      <top style="thin">
        <color rgb="FF939393"/>
      </top>
      <bottom style="thick">
        <color rgb="FF939393"/>
      </bottom>
      <diagonal/>
    </border>
    <border>
      <left style="thin">
        <color rgb="FF000000"/>
      </left>
      <right/>
      <top style="thin">
        <color rgb="FF939393"/>
      </top>
      <bottom style="thin">
        <color rgb="FF000000"/>
      </bottom>
      <diagonal/>
    </border>
    <border>
      <left/>
      <right style="thin">
        <color rgb="FF000000"/>
      </right>
      <top style="thin">
        <color rgb="FF93939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4C4C4C"/>
      </bottom>
      <diagonal/>
    </border>
    <border>
      <left/>
      <right style="thin">
        <color rgb="FF000000"/>
      </right>
      <top style="thin">
        <color rgb="FF000000"/>
      </top>
      <bottom style="thin">
        <color rgb="FF4C4C4C"/>
      </bottom>
      <diagonal/>
    </border>
    <border>
      <left style="thin">
        <color rgb="FF000000"/>
      </left>
      <right/>
      <top style="thin">
        <color rgb="FF4C4C4C"/>
      </top>
      <bottom/>
      <diagonal/>
    </border>
    <border>
      <left/>
      <right style="thin">
        <color rgb="FF000000"/>
      </right>
      <top style="thin">
        <color rgb="FF4C4C4C"/>
      </top>
      <bottom/>
      <diagonal/>
    </border>
    <border>
      <left style="thin">
        <color rgb="FF000000"/>
      </left>
      <right/>
      <top/>
      <bottom style="thin">
        <color rgb="FF4C4C4C"/>
      </bottom>
      <diagonal/>
    </border>
    <border>
      <left/>
      <right style="thin">
        <color rgb="FF000000"/>
      </right>
      <top/>
      <bottom style="thin">
        <color rgb="FF4C4C4C"/>
      </bottom>
      <diagonal/>
    </border>
    <border>
      <left style="thin">
        <color rgb="FF000000"/>
      </left>
      <right/>
      <top style="thin">
        <color rgb="FF4C4C4C"/>
      </top>
      <bottom style="thin">
        <color rgb="FF000000"/>
      </bottom>
      <diagonal/>
    </border>
    <border>
      <left/>
      <right/>
      <top style="thin">
        <color rgb="FF4C4C4C"/>
      </top>
      <bottom style="thin">
        <color rgb="FF000000"/>
      </bottom>
      <diagonal/>
    </border>
    <border>
      <left/>
      <right style="thin">
        <color rgb="FF000000"/>
      </right>
      <top style="thin">
        <color rgb="FF4C4C4C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D5D5D"/>
      </bottom>
      <diagonal/>
    </border>
    <border>
      <left/>
      <right/>
      <top style="thin">
        <color rgb="FF5D5D5D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 style="thin">
        <color rgb="FF5D5D5D"/>
      </bottom>
      <diagonal/>
    </border>
    <border>
      <left/>
      <right/>
      <top style="thin">
        <color rgb="FF5D5D5D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787878"/>
      </right>
      <top style="thick">
        <color rgb="FF000000"/>
      </top>
      <bottom/>
      <diagonal/>
    </border>
    <border>
      <left/>
      <right style="thick">
        <color rgb="FF787878"/>
      </right>
      <top/>
      <bottom/>
      <diagonal/>
    </border>
    <border>
      <left/>
      <right/>
      <top/>
      <bottom style="thin">
        <color rgb="FF787878"/>
      </bottom>
      <diagonal/>
    </border>
    <border>
      <left/>
      <right style="thick">
        <color rgb="FF787878"/>
      </right>
      <top/>
      <bottom style="thin">
        <color rgb="FF787878"/>
      </bottom>
      <diagonal/>
    </border>
    <border>
      <left style="thick">
        <color rgb="FF787878"/>
      </left>
      <right/>
      <top style="thick">
        <color rgb="FF000000"/>
      </top>
      <bottom/>
      <diagonal/>
    </border>
    <border>
      <left style="thick">
        <color rgb="FF787878"/>
      </left>
      <right/>
      <top/>
      <bottom/>
      <diagonal/>
    </border>
    <border>
      <left style="thick">
        <color rgb="FF787878"/>
      </left>
      <right/>
      <top/>
      <bottom style="thin">
        <color rgb="FF787878"/>
      </bottom>
      <diagonal/>
    </border>
    <border>
      <left/>
      <right style="thin">
        <color rgb="FF000000"/>
      </right>
      <top style="thin">
        <color rgb="FF787878"/>
      </top>
      <bottom style="thin">
        <color rgb="FF787878"/>
      </bottom>
      <diagonal/>
    </border>
    <border>
      <left/>
      <right/>
      <top style="thin">
        <color rgb="FF787878"/>
      </top>
      <bottom style="thin">
        <color rgb="FF787878"/>
      </bottom>
      <diagonal/>
    </border>
    <border>
      <left style="thin">
        <color rgb="FF000000"/>
      </left>
      <right/>
      <top style="thin">
        <color rgb="FF787878"/>
      </top>
      <bottom style="thin">
        <color rgb="FF787878"/>
      </bottom>
      <diagonal/>
    </border>
    <border>
      <left/>
      <right style="thick">
        <color rgb="FF787878"/>
      </right>
      <top style="thin">
        <color rgb="FF787878"/>
      </top>
      <bottom style="thin">
        <color rgb="FF787878"/>
      </bottom>
      <diagonal/>
    </border>
    <border>
      <left style="thick">
        <color rgb="FF787878"/>
      </left>
      <right/>
      <top style="thin">
        <color rgb="FF787878"/>
      </top>
      <bottom style="thin">
        <color rgb="FF787878"/>
      </bottom>
      <diagonal/>
    </border>
    <border>
      <left/>
      <right/>
      <top style="thin">
        <color rgb="FF787878"/>
      </top>
      <bottom/>
      <diagonal/>
    </border>
    <border>
      <left/>
      <right style="thin">
        <color rgb="FF000000"/>
      </right>
      <top style="thin">
        <color rgb="FF787878"/>
      </top>
      <bottom/>
      <diagonal/>
    </border>
    <border>
      <left/>
      <right style="thin">
        <color rgb="FF000000"/>
      </right>
      <top/>
      <bottom style="thin">
        <color rgb="FF787878"/>
      </bottom>
      <diagonal/>
    </border>
    <border>
      <left style="thin">
        <color rgb="FF000000"/>
      </left>
      <right/>
      <top style="thin">
        <color rgb="FF787878"/>
      </top>
      <bottom/>
      <diagonal/>
    </border>
    <border>
      <left style="thin">
        <color rgb="FF000000"/>
      </left>
      <right/>
      <top/>
      <bottom style="thin">
        <color rgb="FF787878"/>
      </bottom>
      <diagonal/>
    </border>
    <border>
      <left/>
      <right style="thick">
        <color rgb="FF787878"/>
      </right>
      <top style="thin">
        <color rgb="FF787878"/>
      </top>
      <bottom/>
      <diagonal/>
    </border>
    <border>
      <left style="thick">
        <color rgb="FF787878"/>
      </left>
      <right/>
      <top style="thin">
        <color rgb="FF787878"/>
      </top>
      <bottom/>
      <diagonal/>
    </border>
    <border>
      <left style="thin">
        <color rgb="FFAEAEAE"/>
      </left>
      <right/>
      <top style="thin">
        <color rgb="FF787878"/>
      </top>
      <bottom/>
      <diagonal/>
    </border>
    <border>
      <left style="thin">
        <color rgb="FFAEAEAE"/>
      </left>
      <right/>
      <top style="thin">
        <color rgb="FF787878"/>
      </top>
      <bottom style="thin">
        <color rgb="FF787878"/>
      </bottom>
      <diagonal/>
    </border>
    <border>
      <left/>
      <right style="thin">
        <color rgb="FF000000"/>
      </right>
      <top style="thin">
        <color rgb="FF787878"/>
      </top>
      <bottom style="thick">
        <color rgb="FF787878"/>
      </bottom>
      <diagonal/>
    </border>
    <border>
      <left/>
      <right/>
      <top/>
      <bottom style="thick">
        <color rgb="FF787878"/>
      </bottom>
      <diagonal/>
    </border>
    <border>
      <left/>
      <right style="thin">
        <color rgb="FF000000"/>
      </right>
      <top/>
      <bottom style="thick">
        <color rgb="FF787878"/>
      </bottom>
      <diagonal/>
    </border>
    <border>
      <left style="thin">
        <color rgb="FF000000"/>
      </left>
      <right/>
      <top/>
      <bottom style="thick">
        <color rgb="FF787878"/>
      </bottom>
      <diagonal/>
    </border>
    <border>
      <left/>
      <right style="thick">
        <color rgb="FF787878"/>
      </right>
      <top/>
      <bottom style="thick">
        <color rgb="FF787878"/>
      </bottom>
      <diagonal/>
    </border>
    <border>
      <left style="thick">
        <color rgb="FF787878"/>
      </left>
      <right/>
      <top/>
      <bottom style="thick">
        <color rgb="FF787878"/>
      </bottom>
      <diagonal/>
    </border>
    <border>
      <left/>
      <right style="thin">
        <color rgb="FF000000"/>
      </right>
      <top style="thick">
        <color rgb="FF787878"/>
      </top>
      <bottom style="thick">
        <color rgb="FF787878"/>
      </bottom>
      <diagonal/>
    </border>
    <border>
      <left/>
      <right/>
      <top style="thick">
        <color rgb="FF787878"/>
      </top>
      <bottom style="thick">
        <color rgb="FF787878"/>
      </bottom>
      <diagonal/>
    </border>
    <border>
      <left style="thin">
        <color rgb="FF000000"/>
      </left>
      <right/>
      <top style="thick">
        <color rgb="FF787878"/>
      </top>
      <bottom style="thick">
        <color rgb="FF787878"/>
      </bottom>
      <diagonal/>
    </border>
    <border>
      <left/>
      <right style="thick">
        <color rgb="FF787878"/>
      </right>
      <top style="thick">
        <color rgb="FF787878"/>
      </top>
      <bottom style="thick">
        <color rgb="FF787878"/>
      </bottom>
      <diagonal/>
    </border>
    <border>
      <left style="thick">
        <color rgb="FF787878"/>
      </left>
      <right/>
      <top style="thick">
        <color rgb="FF787878"/>
      </top>
      <bottom style="thick">
        <color rgb="FF787878"/>
      </bottom>
      <diagonal/>
    </border>
    <border>
      <left/>
      <right/>
      <top style="thick">
        <color rgb="FF787878"/>
      </top>
      <bottom style="thin">
        <color rgb="FF000000"/>
      </bottom>
      <diagonal/>
    </border>
    <border>
      <left style="thin">
        <color rgb="FF000000"/>
      </left>
      <right/>
      <top style="thick">
        <color rgb="FF787878"/>
      </top>
      <bottom style="thin">
        <color rgb="FF000000"/>
      </bottom>
      <diagonal/>
    </border>
    <border>
      <left/>
      <right/>
      <top/>
      <bottom style="thick">
        <color rgb="FF5D5D5D"/>
      </bottom>
      <diagonal/>
    </border>
    <border>
      <left/>
      <right/>
      <top style="thick">
        <color rgb="FF5D5D5D"/>
      </top>
      <bottom/>
      <diagonal/>
    </border>
    <border>
      <left style="thin">
        <color rgb="FF000000"/>
      </left>
      <right/>
      <top/>
      <bottom style="thin">
        <color rgb="FF5D5D5D"/>
      </bottom>
      <diagonal/>
    </border>
    <border>
      <left/>
      <right style="thin">
        <color rgb="FF000000"/>
      </right>
      <top/>
      <bottom style="thin">
        <color rgb="FF5D5D5D"/>
      </bottom>
      <diagonal/>
    </border>
    <border>
      <left style="thin">
        <color rgb="FF000000"/>
      </left>
      <right/>
      <top style="thin">
        <color rgb="FF5D5D5D"/>
      </top>
      <bottom style="thin">
        <color rgb="FF5D5D5D"/>
      </bottom>
      <diagonal/>
    </border>
    <border>
      <left/>
      <right style="thin">
        <color rgb="FF000000"/>
      </right>
      <top style="thin">
        <color rgb="FF5D5D5D"/>
      </top>
      <bottom style="thin">
        <color rgb="FF5D5D5D"/>
      </bottom>
      <diagonal/>
    </border>
    <border>
      <left style="thin">
        <color rgb="FF000000"/>
      </left>
      <right/>
      <top style="thin">
        <color rgb="FF5D5D5D"/>
      </top>
      <bottom style="medium">
        <color rgb="FF000000"/>
      </bottom>
      <diagonal/>
    </border>
    <border>
      <left/>
      <right style="thin">
        <color rgb="FF000000"/>
      </right>
      <top style="thin">
        <color rgb="FF5D5D5D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AEAEAE"/>
      </right>
      <top style="thin">
        <color rgb="FF787878"/>
      </top>
      <bottom/>
      <diagonal/>
    </border>
    <border>
      <left style="thin">
        <color rgb="FF000000"/>
      </left>
      <right style="thin">
        <color rgb="FFAEAEAE"/>
      </right>
      <top/>
      <bottom/>
      <diagonal/>
    </border>
    <border>
      <left style="thin">
        <color rgb="FF000000"/>
      </left>
      <right style="thin">
        <color rgb="FFAEAEAE"/>
      </right>
      <top/>
      <bottom style="thin">
        <color rgb="FF787878"/>
      </bottom>
      <diagonal/>
    </border>
    <border>
      <left style="thin">
        <color rgb="FF000000"/>
      </left>
      <right/>
      <top/>
      <bottom style="thick">
        <color rgb="FF5D5D5D"/>
      </bottom>
      <diagonal/>
    </border>
    <border>
      <left/>
      <right style="thin">
        <color rgb="FF000000"/>
      </right>
      <top/>
      <bottom style="thick">
        <color rgb="FF5D5D5D"/>
      </bottom>
      <diagonal/>
    </border>
    <border>
      <left style="thin">
        <color rgb="FF000000"/>
      </left>
      <right/>
      <top style="thick">
        <color rgb="FF5D5D5D"/>
      </top>
      <bottom/>
      <diagonal/>
    </border>
    <border>
      <left/>
      <right style="thin">
        <color rgb="FF000000"/>
      </right>
      <top style="thick">
        <color rgb="FF5D5D5D"/>
      </top>
      <bottom/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787878"/>
      </top>
      <bottom/>
      <diagonal/>
    </border>
    <border>
      <left/>
      <right style="thin">
        <color rgb="FF000000"/>
      </right>
      <top style="thick">
        <color rgb="FF787878"/>
      </top>
      <bottom/>
      <diagonal/>
    </border>
    <border>
      <left style="thin">
        <color rgb="FF000000"/>
      </left>
      <right/>
      <top style="thick">
        <color rgb="FF787878"/>
      </top>
      <bottom/>
      <diagonal/>
    </border>
    <border>
      <left style="thin">
        <color rgb="FF000000"/>
      </left>
      <right/>
      <top style="thick">
        <color rgb="FF787878"/>
      </top>
      <bottom style="thin">
        <color rgb="FF787878"/>
      </bottom>
      <diagonal/>
    </border>
    <border>
      <left style="thin">
        <color rgb="FF000000"/>
      </left>
      <right/>
      <top style="thin">
        <color rgb="FF787878"/>
      </top>
      <bottom style="thick">
        <color rgb="FF787878"/>
      </bottom>
      <diagonal/>
    </border>
    <border>
      <left/>
      <right/>
      <top style="thin">
        <color rgb="FF787878"/>
      </top>
      <bottom style="thick">
        <color rgb="FF787878"/>
      </bottom>
      <diagonal/>
    </border>
    <border>
      <left/>
      <right/>
      <top style="thick">
        <color rgb="FF787878"/>
      </top>
      <bottom style="thin">
        <color rgb="FF787878"/>
      </bottom>
      <diagonal/>
    </border>
    <border>
      <left style="thin">
        <color rgb="FF000000"/>
      </left>
      <right style="thin">
        <color rgb="FF000000"/>
      </right>
      <top style="thin">
        <color rgb="FF78787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78787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87878"/>
      </bottom>
      <diagonal/>
    </border>
    <border>
      <left style="thin">
        <color rgb="FF000000"/>
      </left>
      <right/>
      <top style="thin">
        <color rgb="FF000000"/>
      </top>
      <bottom style="thin">
        <color rgb="FF787878"/>
      </bottom>
      <diagonal/>
    </border>
    <border>
      <left/>
      <right style="thin">
        <color rgb="FF000000"/>
      </right>
      <top style="thick">
        <color rgb="FF787878"/>
      </top>
      <bottom style="thin">
        <color rgb="FF787878"/>
      </bottom>
      <diagonal/>
    </border>
    <border>
      <left style="thin">
        <color rgb="FF000000"/>
      </left>
      <right/>
      <top style="medium">
        <color rgb="FF000000"/>
      </top>
      <bottom style="thick">
        <color rgb="FF787878"/>
      </bottom>
      <diagonal/>
    </border>
    <border>
      <left/>
      <right/>
      <top style="medium">
        <color rgb="FF000000"/>
      </top>
      <bottom style="thick">
        <color rgb="FF787878"/>
      </bottom>
      <diagonal/>
    </border>
    <border>
      <left/>
      <right style="thin">
        <color rgb="FF000000"/>
      </right>
      <top style="medium">
        <color rgb="FF000000"/>
      </top>
      <bottom style="thick">
        <color rgb="FF7878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87878"/>
      </left>
      <right/>
      <top style="thin">
        <color rgb="FF787878"/>
      </top>
      <bottom style="thin">
        <color rgb="FF787878"/>
      </bottom>
      <diagonal/>
    </border>
    <border>
      <left style="thin">
        <color rgb="FF787878"/>
      </left>
      <right/>
      <top style="thin">
        <color rgb="FF787878"/>
      </top>
      <bottom/>
      <diagonal/>
    </border>
    <border>
      <left style="thin">
        <color rgb="FF787878"/>
      </left>
      <right/>
      <top/>
      <bottom style="thin">
        <color rgb="FF787878"/>
      </bottom>
      <diagonal/>
    </border>
    <border>
      <left style="thin">
        <color rgb="FF787878"/>
      </left>
      <right/>
      <top/>
      <bottom style="thick">
        <color rgb="FF787878"/>
      </bottom>
      <diagonal/>
    </border>
    <border>
      <left style="thin">
        <color rgb="FF787878"/>
      </left>
      <right/>
      <top style="thick">
        <color rgb="FF787878"/>
      </top>
      <bottom style="thick">
        <color rgb="FF787878"/>
      </bottom>
      <diagonal/>
    </border>
    <border>
      <left style="thin">
        <color rgb="FF787878"/>
      </left>
      <right style="thin">
        <color rgb="FF787878"/>
      </right>
      <top style="thick">
        <color rgb="FF787878"/>
      </top>
      <bottom style="thin">
        <color rgb="FF000000"/>
      </bottom>
      <diagonal/>
    </border>
    <border>
      <left style="thin">
        <color rgb="FF787878"/>
      </left>
      <right style="thin">
        <color rgb="FF000000"/>
      </right>
      <top style="thick">
        <color rgb="FF787878"/>
      </top>
      <bottom style="thin">
        <color rgb="FF000000"/>
      </bottom>
      <diagonal/>
    </border>
    <border>
      <left style="thin">
        <color rgb="FF787878"/>
      </left>
      <right style="thin">
        <color rgb="FF787878"/>
      </right>
      <top style="thin">
        <color rgb="FF000000"/>
      </top>
      <bottom style="thin">
        <color rgb="FF000000"/>
      </bottom>
      <diagonal/>
    </border>
    <border>
      <left style="thin">
        <color rgb="FF78787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87878"/>
      </left>
      <right style="thin">
        <color rgb="FF787878"/>
      </right>
      <top style="thin">
        <color rgb="FF000000"/>
      </top>
      <bottom style="thick">
        <color rgb="FF000000"/>
      </bottom>
      <diagonal/>
    </border>
    <border>
      <left style="thin">
        <color rgb="FF787878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682">
    <xf numFmtId="0" fontId="0" fillId="0" borderId="0" xfId="0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justify" vertical="center" wrapText="1"/>
    </xf>
    <xf numFmtId="0" fontId="1" fillId="0" borderId="71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6" fillId="4" borderId="140" xfId="0" applyFont="1" applyFill="1" applyBorder="1" applyAlignment="1">
      <alignment horizontal="justify" vertical="top" wrapText="1"/>
    </xf>
    <xf numFmtId="0" fontId="1" fillId="0" borderId="145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163" xfId="0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0" fontId="1" fillId="0" borderId="168" xfId="0" applyFont="1" applyBorder="1" applyAlignment="1">
      <alignment vertical="center" wrapText="1"/>
    </xf>
    <xf numFmtId="0" fontId="1" fillId="0" borderId="169" xfId="0" applyFont="1" applyBorder="1" applyAlignment="1">
      <alignment vertical="center" wrapText="1"/>
    </xf>
    <xf numFmtId="0" fontId="1" fillId="0" borderId="170" xfId="0" applyFont="1" applyBorder="1" applyAlignment="1">
      <alignment vertical="center" wrapText="1"/>
    </xf>
    <xf numFmtId="0" fontId="1" fillId="0" borderId="130" xfId="0" applyFont="1" applyBorder="1" applyAlignment="1">
      <alignment vertical="center" wrapText="1"/>
    </xf>
    <xf numFmtId="0" fontId="1" fillId="0" borderId="129" xfId="0" applyFont="1" applyBorder="1" applyAlignment="1">
      <alignment vertical="center" wrapText="1"/>
    </xf>
    <xf numFmtId="0" fontId="1" fillId="0" borderId="128" xfId="0" applyFont="1" applyBorder="1" applyAlignment="1">
      <alignment vertical="center" wrapText="1"/>
    </xf>
    <xf numFmtId="0" fontId="1" fillId="0" borderId="141" xfId="0" applyFont="1" applyBorder="1" applyAlignment="1">
      <alignment vertical="center" wrapText="1"/>
    </xf>
    <xf numFmtId="0" fontId="1" fillId="0" borderId="98" xfId="0" applyFont="1" applyBorder="1" applyAlignment="1">
      <alignment vertical="center" wrapText="1"/>
    </xf>
    <xf numFmtId="0" fontId="1" fillId="0" borderId="142" xfId="0" applyFont="1" applyBorder="1" applyAlignment="1">
      <alignment vertical="center" wrapText="1"/>
    </xf>
    <xf numFmtId="0" fontId="1" fillId="0" borderId="135" xfId="0" applyFont="1" applyBorder="1" applyAlignment="1">
      <alignment vertical="center" wrapText="1"/>
    </xf>
    <xf numFmtId="0" fontId="1" fillId="0" borderId="149" xfId="0" applyFont="1" applyBorder="1" applyAlignment="1">
      <alignment vertical="center" wrapText="1"/>
    </xf>
    <xf numFmtId="0" fontId="0" fillId="0" borderId="183" xfId="0" applyBorder="1">
      <alignment vertical="center"/>
    </xf>
    <xf numFmtId="0" fontId="0" fillId="0" borderId="184" xfId="0" applyBorder="1">
      <alignment vertical="center"/>
    </xf>
    <xf numFmtId="0" fontId="0" fillId="0" borderId="185" xfId="0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177" fontId="40" fillId="0" borderId="0" xfId="0" applyNumberFormat="1" applyFont="1">
      <alignment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left" vertical="center" indent="1"/>
    </xf>
    <xf numFmtId="0" fontId="40" fillId="6" borderId="0" xfId="0" applyFont="1" applyFill="1" applyBorder="1">
      <alignment vertical="center"/>
    </xf>
    <xf numFmtId="0" fontId="40" fillId="6" borderId="184" xfId="0" applyFont="1" applyFill="1" applyBorder="1" applyAlignment="1">
      <alignment horizontal="left" vertical="center" indent="1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171" xfId="0" applyFont="1" applyBorder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0" applyFont="1" applyBorder="1">
      <alignment vertical="center"/>
    </xf>
    <xf numFmtId="0" fontId="44" fillId="0" borderId="0" xfId="0" applyFont="1" applyAlignment="1">
      <alignment horizontal="center" vertical="center"/>
    </xf>
    <xf numFmtId="176" fontId="44" fillId="7" borderId="171" xfId="0" applyNumberFormat="1" applyFont="1" applyFill="1" applyBorder="1" applyAlignment="1" applyProtection="1">
      <alignment horizontal="center" vertical="center"/>
      <protection locked="0"/>
    </xf>
    <xf numFmtId="177" fontId="44" fillId="7" borderId="171" xfId="0" applyNumberFormat="1" applyFont="1" applyFill="1" applyBorder="1" applyAlignment="1" applyProtection="1">
      <alignment horizontal="center" vertical="center"/>
      <protection locked="0"/>
    </xf>
    <xf numFmtId="177" fontId="44" fillId="0" borderId="0" xfId="0" applyNumberFormat="1" applyFont="1">
      <alignment vertical="center"/>
    </xf>
    <xf numFmtId="0" fontId="44" fillId="8" borderId="171" xfId="0" applyFont="1" applyFill="1" applyBorder="1" applyAlignment="1">
      <alignment horizontal="center" vertical="center"/>
    </xf>
    <xf numFmtId="0" fontId="44" fillId="8" borderId="171" xfId="0" applyFont="1" applyFill="1" applyBorder="1" applyAlignment="1">
      <alignment horizontal="center" vertical="center" wrapText="1"/>
    </xf>
    <xf numFmtId="0" fontId="40" fillId="0" borderId="0" xfId="0" applyFont="1" applyFill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indent="1"/>
      <protection locked="0"/>
    </xf>
    <xf numFmtId="0" fontId="40" fillId="0" borderId="0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44" fillId="7" borderId="17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/>
    </xf>
    <xf numFmtId="0" fontId="45" fillId="9" borderId="171" xfId="0" applyFont="1" applyFill="1" applyBorder="1" applyAlignment="1">
      <alignment horizontal="center" vertical="center" wrapText="1"/>
    </xf>
    <xf numFmtId="0" fontId="44" fillId="9" borderId="171" xfId="0" applyFont="1" applyFill="1" applyBorder="1" applyAlignment="1">
      <alignment horizontal="center" vertical="center" wrapText="1"/>
    </xf>
    <xf numFmtId="49" fontId="47" fillId="7" borderId="171" xfId="2" applyNumberFormat="1" applyFont="1" applyFill="1" applyBorder="1" applyAlignment="1" applyProtection="1">
      <alignment horizontal="center" vertical="center" wrapText="1"/>
      <protection locked="0"/>
    </xf>
    <xf numFmtId="178" fontId="1" fillId="0" borderId="165" xfId="0" applyNumberFormat="1" applyFont="1" applyFill="1" applyBorder="1" applyAlignment="1">
      <alignment horizontal="center" vertical="center" wrapText="1"/>
    </xf>
    <xf numFmtId="0" fontId="1" fillId="0" borderId="165" xfId="0" applyFont="1" applyFill="1" applyBorder="1" applyAlignment="1">
      <alignment horizontal="center" vertical="center" wrapText="1"/>
    </xf>
    <xf numFmtId="3" fontId="1" fillId="0" borderId="165" xfId="0" applyNumberFormat="1" applyFont="1" applyFill="1" applyBorder="1" applyAlignment="1">
      <alignment horizontal="right" vertical="center" shrinkToFit="1"/>
    </xf>
    <xf numFmtId="0" fontId="44" fillId="0" borderId="188" xfId="0" applyFont="1" applyBorder="1" applyAlignment="1">
      <alignment horizontal="center" vertical="center"/>
    </xf>
    <xf numFmtId="0" fontId="44" fillId="0" borderId="188" xfId="0" applyFont="1" applyBorder="1">
      <alignment vertical="center"/>
    </xf>
    <xf numFmtId="3" fontId="44" fillId="0" borderId="188" xfId="0" applyNumberFormat="1" applyFont="1" applyBorder="1">
      <alignment vertical="center"/>
    </xf>
    <xf numFmtId="0" fontId="1" fillId="0" borderId="171" xfId="0" applyFont="1" applyBorder="1" applyAlignment="1">
      <alignment horizontal="justify" vertical="center" wrapText="1"/>
    </xf>
    <xf numFmtId="0" fontId="1" fillId="3" borderId="171" xfId="0" applyFont="1" applyFill="1" applyBorder="1" applyAlignment="1">
      <alignment horizontal="justify" vertical="center" wrapText="1"/>
    </xf>
    <xf numFmtId="0" fontId="40" fillId="0" borderId="0" xfId="0" applyFont="1" applyAlignment="1">
      <alignment horizontal="left" vertical="center"/>
    </xf>
    <xf numFmtId="178" fontId="1" fillId="0" borderId="16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center" vertical="center" wrapText="1"/>
      <protection hidden="1"/>
    </xf>
    <xf numFmtId="3" fontId="1" fillId="0" borderId="165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171" xfId="0" applyNumberFormat="1" applyBorder="1" applyProtection="1">
      <alignment vertical="center"/>
      <protection hidden="1"/>
    </xf>
    <xf numFmtId="3" fontId="1" fillId="0" borderId="171" xfId="0" applyNumberFormat="1" applyFont="1" applyBorder="1" applyAlignment="1" applyProtection="1">
      <alignment horizontal="right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178" fontId="45" fillId="7" borderId="171" xfId="0" applyNumberFormat="1" applyFont="1" applyFill="1" applyBorder="1" applyAlignment="1" applyProtection="1">
      <alignment horizontal="center" vertical="center" wrapText="1"/>
      <protection locked="0"/>
    </xf>
    <xf numFmtId="0" fontId="45" fillId="7" borderId="171" xfId="0" applyFont="1" applyFill="1" applyBorder="1" applyAlignment="1" applyProtection="1">
      <alignment vertical="center" wrapText="1"/>
      <protection locked="0"/>
    </xf>
    <xf numFmtId="0" fontId="45" fillId="7" borderId="171" xfId="0" applyFont="1" applyFill="1" applyBorder="1" applyAlignment="1" applyProtection="1">
      <alignment horizontal="center" vertical="center" wrapText="1"/>
      <protection locked="0"/>
    </xf>
    <xf numFmtId="3" fontId="45" fillId="7" borderId="171" xfId="0" applyNumberFormat="1" applyFont="1" applyFill="1" applyBorder="1" applyAlignment="1" applyProtection="1">
      <alignment horizontal="right" vertical="center"/>
      <protection locked="0"/>
    </xf>
    <xf numFmtId="3" fontId="45" fillId="7" borderId="171" xfId="0" applyNumberFormat="1" applyFont="1" applyFill="1" applyBorder="1" applyAlignment="1" applyProtection="1">
      <alignment horizontal="right" vertical="center" shrinkToFit="1"/>
      <protection locked="0"/>
    </xf>
    <xf numFmtId="0" fontId="1" fillId="7" borderId="17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71" xfId="0" applyFont="1" applyFill="1" applyBorder="1" applyAlignment="1" applyProtection="1">
      <alignment horizontal="center" vertical="center" wrapText="1"/>
      <protection locked="0"/>
    </xf>
    <xf numFmtId="3" fontId="45" fillId="5" borderId="171" xfId="0" applyNumberFormat="1" applyFont="1" applyFill="1" applyBorder="1" applyAlignment="1" applyProtection="1">
      <alignment horizontal="right" vertical="center"/>
    </xf>
    <xf numFmtId="0" fontId="49" fillId="0" borderId="0" xfId="0" applyFont="1">
      <alignment vertical="center"/>
    </xf>
    <xf numFmtId="49" fontId="49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179" fontId="44" fillId="7" borderId="171" xfId="0" applyNumberFormat="1" applyFont="1" applyFill="1" applyBorder="1" applyAlignment="1" applyProtection="1">
      <alignment horizontal="center" vertical="center"/>
      <protection locked="0"/>
    </xf>
    <xf numFmtId="180" fontId="44" fillId="7" borderId="171" xfId="0" applyNumberFormat="1" applyFont="1" applyFill="1" applyBorder="1" applyAlignment="1" applyProtection="1">
      <alignment horizontal="center" vertical="center"/>
      <protection locked="0"/>
    </xf>
    <xf numFmtId="0" fontId="44" fillId="7" borderId="171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>
      <alignment vertical="center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4" fillId="8" borderId="171" xfId="0" applyFont="1" applyFill="1" applyBorder="1" applyAlignment="1">
      <alignment horizontal="center" vertical="center"/>
    </xf>
    <xf numFmtId="0" fontId="44" fillId="7" borderId="17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 wrapText="1"/>
    </xf>
    <xf numFmtId="0" fontId="45" fillId="9" borderId="171" xfId="0" applyFont="1" applyFill="1" applyBorder="1" applyAlignment="1">
      <alignment horizontal="center" vertical="center" wrapText="1"/>
    </xf>
    <xf numFmtId="0" fontId="44" fillId="0" borderId="189" xfId="0" applyFont="1" applyBorder="1" applyAlignment="1">
      <alignment horizontal="center" vertical="center"/>
    </xf>
    <xf numFmtId="0" fontId="44" fillId="0" borderId="190" xfId="0" applyFont="1" applyBorder="1" applyAlignment="1">
      <alignment horizontal="center" vertical="center"/>
    </xf>
    <xf numFmtId="0" fontId="44" fillId="0" borderId="19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9" borderId="186" xfId="0" applyFont="1" applyFill="1" applyBorder="1" applyAlignment="1">
      <alignment horizontal="center" vertical="center" wrapText="1"/>
    </xf>
    <xf numFmtId="0" fontId="45" fillId="9" borderId="18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4" fillId="7" borderId="183" xfId="0" applyFont="1" applyFill="1" applyBorder="1" applyAlignment="1" applyProtection="1">
      <alignment horizontal="center" vertical="center"/>
      <protection locked="0"/>
    </xf>
    <xf numFmtId="0" fontId="44" fillId="7" borderId="184" xfId="0" applyFont="1" applyFill="1" applyBorder="1" applyAlignment="1" applyProtection="1">
      <alignment horizontal="center" vertical="center"/>
      <protection locked="0"/>
    </xf>
    <xf numFmtId="0" fontId="44" fillId="7" borderId="185" xfId="0" applyFont="1" applyFill="1" applyBorder="1" applyAlignment="1" applyProtection="1">
      <alignment horizontal="center" vertical="center"/>
      <protection locked="0"/>
    </xf>
    <xf numFmtId="0" fontId="44" fillId="8" borderId="183" xfId="0" applyFont="1" applyFill="1" applyBorder="1" applyAlignment="1">
      <alignment horizontal="center" vertical="center"/>
    </xf>
    <xf numFmtId="0" fontId="44" fillId="8" borderId="184" xfId="0" applyFont="1" applyFill="1" applyBorder="1" applyAlignment="1">
      <alignment horizontal="center" vertical="center"/>
    </xf>
    <xf numFmtId="0" fontId="44" fillId="8" borderId="185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50" fillId="0" borderId="193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1" fillId="0" borderId="166" xfId="0" applyFont="1" applyFill="1" applyBorder="1" applyAlignment="1">
      <alignment horizontal="left" vertical="center" wrapText="1"/>
    </xf>
    <xf numFmtId="0" fontId="1" fillId="0" borderId="164" xfId="0" applyFont="1" applyFill="1" applyBorder="1" applyAlignment="1">
      <alignment horizontal="left" vertical="center" wrapText="1"/>
    </xf>
    <xf numFmtId="0" fontId="1" fillId="0" borderId="166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3" fontId="1" fillId="0" borderId="166" xfId="0" applyNumberFormat="1" applyFont="1" applyFill="1" applyBorder="1" applyAlignment="1">
      <alignment horizontal="right" vertical="center" shrinkToFit="1"/>
    </xf>
    <xf numFmtId="3" fontId="1" fillId="0" borderId="164" xfId="0" applyNumberFormat="1" applyFont="1" applyFill="1" applyBorder="1" applyAlignment="1">
      <alignment horizontal="right" vertical="center" shrinkToFit="1"/>
    </xf>
    <xf numFmtId="0" fontId="1" fillId="0" borderId="166" xfId="0" applyFont="1" applyFill="1" applyBorder="1" applyAlignment="1" applyProtection="1">
      <alignment horizontal="left" vertical="center" wrapText="1"/>
      <protection hidden="1"/>
    </xf>
    <xf numFmtId="0" fontId="1" fillId="0" borderId="164" xfId="0" applyFont="1" applyFill="1" applyBorder="1" applyAlignment="1" applyProtection="1">
      <alignment horizontal="left" vertical="center" wrapText="1"/>
      <protection hidden="1"/>
    </xf>
    <xf numFmtId="0" fontId="1" fillId="0" borderId="166" xfId="0" applyFont="1" applyFill="1" applyBorder="1" applyAlignment="1" applyProtection="1">
      <alignment horizontal="center" vertical="center" wrapText="1"/>
      <protection hidden="1"/>
    </xf>
    <xf numFmtId="0" fontId="1" fillId="0" borderId="164" xfId="0" applyFont="1" applyFill="1" applyBorder="1" applyAlignment="1" applyProtection="1">
      <alignment horizontal="center" vertical="center" wrapText="1"/>
      <protection hidden="1"/>
    </xf>
    <xf numFmtId="3" fontId="1" fillId="0" borderId="16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64" xfId="0" applyNumberFormat="1" applyFont="1" applyFill="1" applyBorder="1" applyAlignment="1" applyProtection="1">
      <alignment horizontal="right" vertical="center" shrinkToFit="1"/>
      <protection hidden="1"/>
    </xf>
    <xf numFmtId="0" fontId="23" fillId="0" borderId="158" xfId="0" applyFont="1" applyBorder="1" applyAlignment="1">
      <alignment horizontal="center" vertical="center" wrapText="1"/>
    </xf>
    <xf numFmtId="0" fontId="23" fillId="0" borderId="161" xfId="0" applyFont="1" applyBorder="1" applyAlignment="1">
      <alignment horizontal="center" vertical="center" wrapText="1"/>
    </xf>
    <xf numFmtId="0" fontId="23" fillId="0" borderId="167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109" xfId="0" applyFont="1" applyBorder="1" applyAlignment="1" applyProtection="1">
      <alignment horizontal="left" vertical="center" wrapText="1" indent="1"/>
      <protection hidden="1"/>
    </xf>
    <xf numFmtId="0" fontId="1" fillId="0" borderId="108" xfId="0" applyFont="1" applyBorder="1" applyAlignment="1" applyProtection="1">
      <alignment horizontal="left" vertical="center" wrapText="1" indent="1"/>
      <protection hidden="1"/>
    </xf>
    <xf numFmtId="0" fontId="6" fillId="0" borderId="110" xfId="0" applyFont="1" applyBorder="1" applyAlignment="1">
      <alignment horizontal="distributed" vertical="center" wrapText="1"/>
    </xf>
    <xf numFmtId="0" fontId="6" fillId="0" borderId="109" xfId="0" applyFont="1" applyBorder="1" applyAlignment="1">
      <alignment horizontal="distributed" vertical="center" wrapText="1"/>
    </xf>
    <xf numFmtId="0" fontId="6" fillId="0" borderId="108" xfId="0" applyFont="1" applyBorder="1" applyAlignment="1">
      <alignment horizontal="distributed" vertical="center" wrapText="1"/>
    </xf>
    <xf numFmtId="0" fontId="6" fillId="0" borderId="159" xfId="0" applyFont="1" applyBorder="1" applyAlignment="1">
      <alignment horizontal="distributed" vertical="center" wrapText="1" indent="1"/>
    </xf>
    <xf numFmtId="0" fontId="6" fillId="0" borderId="160" xfId="0" applyFont="1" applyBorder="1" applyAlignment="1">
      <alignment horizontal="distributed" vertical="center" wrapText="1" indent="1"/>
    </xf>
    <xf numFmtId="0" fontId="6" fillId="0" borderId="122" xfId="0" applyFont="1" applyBorder="1" applyAlignment="1">
      <alignment horizontal="distributed" vertical="center" wrapText="1" indent="1"/>
    </xf>
    <xf numFmtId="0" fontId="1" fillId="0" borderId="159" xfId="0" applyFont="1" applyBorder="1" applyAlignment="1" applyProtection="1">
      <alignment horizontal="left" vertical="center" wrapText="1" indent="1"/>
      <protection hidden="1"/>
    </xf>
    <xf numFmtId="0" fontId="1" fillId="0" borderId="160" xfId="0" applyFont="1" applyBorder="1" applyAlignment="1" applyProtection="1">
      <alignment horizontal="left" vertical="center" wrapText="1" indent="1"/>
      <protection hidden="1"/>
    </xf>
    <xf numFmtId="0" fontId="1" fillId="0" borderId="122" xfId="0" applyFont="1" applyBorder="1" applyAlignment="1" applyProtection="1">
      <alignment horizontal="left" vertical="center" wrapText="1" indent="1"/>
      <protection hidden="1"/>
    </xf>
    <xf numFmtId="0" fontId="1" fillId="0" borderId="141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0" fillId="0" borderId="64" xfId="0" applyFont="1" applyBorder="1" applyAlignment="1" applyProtection="1">
      <alignment horizontal="justify" vertical="center" wrapText="1"/>
      <protection hidden="1"/>
    </xf>
    <xf numFmtId="0" fontId="10" fillId="0" borderId="10" xfId="0" applyFont="1" applyBorder="1" applyAlignment="1" applyProtection="1">
      <alignment horizontal="justify" vertical="center" wrapText="1"/>
      <protection hidden="1"/>
    </xf>
    <xf numFmtId="0" fontId="10" fillId="0" borderId="65" xfId="0" applyFont="1" applyBorder="1" applyAlignment="1" applyProtection="1">
      <alignment horizontal="justify" vertical="center" wrapText="1"/>
      <protection hidden="1"/>
    </xf>
    <xf numFmtId="0" fontId="23" fillId="0" borderId="157" xfId="0" applyFont="1" applyBorder="1" applyAlignment="1">
      <alignment horizontal="center" vertical="center" wrapText="1"/>
    </xf>
    <xf numFmtId="0" fontId="23" fillId="0" borderId="1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6" fillId="0" borderId="157" xfId="0" applyFont="1" applyBorder="1" applyAlignment="1">
      <alignment horizontal="distributed" vertical="center" wrapText="1" indent="1"/>
    </xf>
    <xf numFmtId="0" fontId="6" fillId="0" borderId="155" xfId="0" applyFont="1" applyBorder="1" applyAlignment="1">
      <alignment horizontal="distributed" vertical="center" wrapText="1" indent="1"/>
    </xf>
    <xf numFmtId="0" fontId="6" fillId="0" borderId="156" xfId="0" applyFont="1" applyBorder="1" applyAlignment="1">
      <alignment horizontal="distributed" vertical="center" wrapText="1" indent="1"/>
    </xf>
    <xf numFmtId="0" fontId="6" fillId="0" borderId="117" xfId="0" applyFont="1" applyBorder="1" applyAlignment="1">
      <alignment horizontal="distributed" vertical="center" wrapText="1" indent="1"/>
    </xf>
    <xf numFmtId="0" fontId="6" fillId="0" borderId="103" xfId="0" applyFont="1" applyBorder="1" applyAlignment="1">
      <alignment horizontal="distributed" vertical="center" wrapText="1" indent="1"/>
    </xf>
    <xf numFmtId="0" fontId="6" fillId="0" borderId="115" xfId="0" applyFont="1" applyBorder="1" applyAlignment="1">
      <alignment horizontal="distributed" vertical="center" wrapText="1" indent="1"/>
    </xf>
    <xf numFmtId="0" fontId="1" fillId="0" borderId="155" xfId="0" applyFont="1" applyBorder="1" applyAlignment="1" applyProtection="1">
      <alignment horizontal="left" vertical="center" wrapText="1" indent="1"/>
      <protection hidden="1"/>
    </xf>
    <xf numFmtId="0" fontId="1" fillId="0" borderId="156" xfId="0" applyFont="1" applyBorder="1" applyAlignment="1" applyProtection="1">
      <alignment horizontal="left" vertical="center" wrapText="1" indent="1"/>
      <protection hidden="1"/>
    </xf>
    <xf numFmtId="0" fontId="1" fillId="0" borderId="103" xfId="0" applyFont="1" applyBorder="1" applyAlignment="1" applyProtection="1">
      <alignment horizontal="left" vertical="center" wrapText="1" indent="1"/>
      <protection hidden="1"/>
    </xf>
    <xf numFmtId="0" fontId="1" fillId="0" borderId="115" xfId="0" applyFont="1" applyBorder="1" applyAlignment="1" applyProtection="1">
      <alignment horizontal="left" vertical="center" wrapText="1" indent="1"/>
      <protection hidden="1"/>
    </xf>
    <xf numFmtId="0" fontId="6" fillId="0" borderId="157" xfId="0" applyFont="1" applyBorder="1" applyAlignment="1">
      <alignment horizontal="distributed" vertical="center" wrapText="1"/>
    </xf>
    <xf numFmtId="0" fontId="6" fillId="0" borderId="155" xfId="0" applyFont="1" applyBorder="1" applyAlignment="1">
      <alignment horizontal="distributed" vertical="center" wrapText="1"/>
    </xf>
    <xf numFmtId="0" fontId="6" fillId="0" borderId="156" xfId="0" applyFont="1" applyBorder="1" applyAlignment="1">
      <alignment horizontal="distributed" vertical="center" wrapText="1"/>
    </xf>
    <xf numFmtId="0" fontId="7" fillId="0" borderId="117" xfId="0" applyFont="1" applyBorder="1" applyAlignment="1">
      <alignment horizontal="distributed" vertical="center" wrapText="1"/>
    </xf>
    <xf numFmtId="0" fontId="7" fillId="0" borderId="103" xfId="0" applyFont="1" applyBorder="1" applyAlignment="1">
      <alignment horizontal="distributed" vertical="center" wrapText="1"/>
    </xf>
    <xf numFmtId="0" fontId="7" fillId="0" borderId="115" xfId="0" applyFont="1" applyBorder="1" applyAlignment="1">
      <alignment horizontal="distributed" vertical="center" wrapText="1"/>
    </xf>
    <xf numFmtId="0" fontId="6" fillId="0" borderId="110" xfId="0" applyFont="1" applyBorder="1" applyAlignment="1">
      <alignment horizontal="distributed" vertical="center" wrapText="1" indent="1"/>
    </xf>
    <xf numFmtId="0" fontId="6" fillId="0" borderId="109" xfId="0" applyFont="1" applyBorder="1" applyAlignment="1">
      <alignment horizontal="distributed" vertical="center" wrapText="1" indent="1"/>
    </xf>
    <xf numFmtId="0" fontId="6" fillId="0" borderId="108" xfId="0" applyFont="1" applyBorder="1" applyAlignment="1">
      <alignment horizontal="distributed" vertical="center" wrapText="1" indent="1"/>
    </xf>
    <xf numFmtId="0" fontId="6" fillId="4" borderId="139" xfId="0" applyFont="1" applyFill="1" applyBorder="1" applyAlignment="1">
      <alignment horizontal="justify" vertical="top" wrapText="1"/>
    </xf>
    <xf numFmtId="0" fontId="6" fillId="4" borderId="95" xfId="0" applyFont="1" applyFill="1" applyBorder="1" applyAlignment="1">
      <alignment horizontal="justify" vertical="top" wrapText="1"/>
    </xf>
    <xf numFmtId="0" fontId="1" fillId="4" borderId="95" xfId="0" applyFont="1" applyFill="1" applyBorder="1" applyAlignment="1">
      <alignment horizontal="justify" vertical="top" wrapText="1"/>
    </xf>
    <xf numFmtId="0" fontId="1" fillId="4" borderId="96" xfId="0" applyFont="1" applyFill="1" applyBorder="1" applyAlignment="1">
      <alignment horizontal="justify" vertical="top" wrapText="1"/>
    </xf>
    <xf numFmtId="0" fontId="6" fillId="4" borderId="97" xfId="0" applyFont="1" applyFill="1" applyBorder="1" applyAlignment="1">
      <alignment horizontal="justify" vertical="top" wrapText="1"/>
    </xf>
    <xf numFmtId="0" fontId="6" fillId="4" borderId="140" xfId="0" applyFont="1" applyFill="1" applyBorder="1" applyAlignment="1">
      <alignment horizontal="justify" vertical="top" wrapText="1"/>
    </xf>
    <xf numFmtId="0" fontId="6" fillId="0" borderId="53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1" fillId="0" borderId="54" xfId="0" applyFont="1" applyBorder="1" applyAlignment="1">
      <alignment horizontal="justify" vertical="top" wrapText="1"/>
    </xf>
    <xf numFmtId="0" fontId="1" fillId="0" borderId="55" xfId="0" applyFont="1" applyBorder="1" applyAlignment="1">
      <alignment horizontal="justify" vertical="top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justify" vertical="center" wrapText="1"/>
    </xf>
    <xf numFmtId="0" fontId="1" fillId="0" borderId="94" xfId="0" applyFont="1" applyBorder="1" applyAlignment="1">
      <alignment horizontal="justify" vertical="center" wrapText="1"/>
    </xf>
    <xf numFmtId="0" fontId="3" fillId="0" borderId="94" xfId="0" applyFont="1" applyBorder="1" applyAlignment="1">
      <alignment wrapText="1"/>
    </xf>
    <xf numFmtId="0" fontId="3" fillId="0" borderId="138" xfId="0" applyFont="1" applyBorder="1" applyAlignment="1">
      <alignment wrapText="1"/>
    </xf>
    <xf numFmtId="0" fontId="7" fillId="0" borderId="5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88" xfId="0" applyFont="1" applyBorder="1" applyAlignment="1">
      <alignment horizontal="justify" vertical="center" wrapText="1"/>
    </xf>
    <xf numFmtId="0" fontId="7" fillId="0" borderId="93" xfId="0" applyFont="1" applyBorder="1" applyAlignment="1">
      <alignment horizontal="justify" vertical="center" wrapText="1"/>
    </xf>
    <xf numFmtId="0" fontId="7" fillId="0" borderId="89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6" xfId="0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right" vertical="center" wrapText="1"/>
      <protection hidden="1"/>
    </xf>
    <xf numFmtId="0" fontId="13" fillId="0" borderId="148" xfId="0" applyFont="1" applyBorder="1" applyAlignment="1">
      <alignment horizontal="right" vertical="center" wrapText="1"/>
    </xf>
    <xf numFmtId="0" fontId="13" fillId="0" borderId="135" xfId="0" applyFont="1" applyBorder="1" applyAlignment="1">
      <alignment horizontal="right" vertical="center" wrapText="1"/>
    </xf>
    <xf numFmtId="0" fontId="6" fillId="0" borderId="150" xfId="0" applyFont="1" applyBorder="1" applyAlignment="1">
      <alignment horizontal="justify" vertical="center" wrapText="1"/>
    </xf>
    <xf numFmtId="0" fontId="6" fillId="0" borderId="136" xfId="0" applyFont="1" applyBorder="1" applyAlignment="1">
      <alignment horizontal="justify" vertical="center" wrapText="1"/>
    </xf>
    <xf numFmtId="0" fontId="6" fillId="0" borderId="151" xfId="0" applyFont="1" applyBorder="1" applyAlignment="1">
      <alignment horizontal="justify" vertical="center" wrapText="1"/>
    </xf>
    <xf numFmtId="0" fontId="1" fillId="0" borderId="90" xfId="0" applyFont="1" applyBorder="1" applyAlignment="1">
      <alignment horizontal="distributed" vertical="center" wrapText="1"/>
    </xf>
    <xf numFmtId="0" fontId="1" fillId="0" borderId="91" xfId="0" applyFont="1" applyBorder="1" applyAlignment="1">
      <alignment horizontal="distributed" vertical="center" wrapText="1"/>
    </xf>
    <xf numFmtId="0" fontId="1" fillId="0" borderId="181" xfId="0" applyFont="1" applyBorder="1" applyAlignment="1">
      <alignment horizontal="center" vertical="center" wrapText="1"/>
    </xf>
    <xf numFmtId="0" fontId="1" fillId="0" borderId="182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justify" vertical="center" wrapText="1"/>
    </xf>
    <xf numFmtId="0" fontId="1" fillId="0" borderId="100" xfId="0" applyFont="1" applyBorder="1" applyAlignment="1">
      <alignment horizontal="justify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180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justify" vertical="center" wrapText="1"/>
    </xf>
    <xf numFmtId="0" fontId="23" fillId="0" borderId="133" xfId="0" applyFont="1" applyBorder="1" applyAlignment="1">
      <alignment horizontal="justify" vertical="center" wrapText="1"/>
    </xf>
    <xf numFmtId="0" fontId="1" fillId="0" borderId="177" xfId="0" applyFont="1" applyBorder="1" applyAlignment="1">
      <alignment horizontal="center" vertical="center" wrapText="1"/>
    </xf>
    <xf numFmtId="0" fontId="1" fillId="0" borderId="178" xfId="0" applyFont="1" applyBorder="1" applyAlignment="1">
      <alignment horizontal="center" vertical="center" wrapText="1"/>
    </xf>
    <xf numFmtId="3" fontId="1" fillId="0" borderId="119" xfId="0" applyNumberFormat="1" applyFont="1" applyBorder="1" applyAlignment="1" applyProtection="1">
      <alignment horizontal="right" vertical="center" wrapText="1"/>
      <protection hidden="1"/>
    </xf>
    <xf numFmtId="3" fontId="1" fillId="0" borderId="114" xfId="0" applyNumberFormat="1" applyFont="1" applyBorder="1" applyAlignment="1" applyProtection="1">
      <alignment horizontal="right" vertical="center" wrapText="1"/>
      <protection hidden="1"/>
    </xf>
    <xf numFmtId="3" fontId="1" fillId="0" borderId="127" xfId="0" applyNumberFormat="1" applyFont="1" applyBorder="1" applyAlignment="1" applyProtection="1">
      <alignment horizontal="right" vertical="center" wrapText="1"/>
      <protection hidden="1"/>
    </xf>
    <xf numFmtId="3" fontId="1" fillId="0" borderId="124" xfId="0" applyNumberFormat="1" applyFont="1" applyBorder="1" applyAlignment="1" applyProtection="1">
      <alignment horizontal="right" vertical="center" wrapText="1"/>
      <protection hidden="1"/>
    </xf>
    <xf numFmtId="0" fontId="1" fillId="0" borderId="130" xfId="0" applyFont="1" applyBorder="1" applyAlignment="1">
      <alignment horizontal="justify" vertical="center" wrapText="1"/>
    </xf>
    <xf numFmtId="0" fontId="1" fillId="0" borderId="129" xfId="0" applyFont="1" applyBorder="1" applyAlignment="1">
      <alignment horizontal="justify" vertical="center" wrapText="1"/>
    </xf>
    <xf numFmtId="0" fontId="1" fillId="0" borderId="128" xfId="0" applyFont="1" applyBorder="1" applyAlignment="1">
      <alignment horizontal="justify" vertical="center" wrapText="1"/>
    </xf>
    <xf numFmtId="3" fontId="1" fillId="0" borderId="130" xfId="0" applyNumberFormat="1" applyFont="1" applyBorder="1" applyAlignment="1">
      <alignment horizontal="right" vertical="center" wrapText="1"/>
    </xf>
    <xf numFmtId="3" fontId="1" fillId="0" borderId="128" xfId="0" applyNumberFormat="1" applyFont="1" applyBorder="1" applyAlignment="1">
      <alignment horizontal="right" vertical="center" wrapText="1"/>
    </xf>
    <xf numFmtId="3" fontId="1" fillId="4" borderId="129" xfId="0" applyNumberFormat="1" applyFont="1" applyFill="1" applyBorder="1" applyAlignment="1">
      <alignment horizontal="right" vertical="center" wrapText="1"/>
    </xf>
    <xf numFmtId="3" fontId="1" fillId="4" borderId="128" xfId="0" applyNumberFormat="1" applyFont="1" applyFill="1" applyBorder="1" applyAlignment="1">
      <alignment horizontal="right" vertical="center" wrapText="1"/>
    </xf>
    <xf numFmtId="3" fontId="1" fillId="4" borderId="130" xfId="0" applyNumberFormat="1" applyFont="1" applyFill="1" applyBorder="1" applyAlignment="1">
      <alignment horizontal="right" vertical="center" wrapText="1"/>
    </xf>
    <xf numFmtId="3" fontId="1" fillId="4" borderId="176" xfId="0" applyNumberFormat="1" applyFont="1" applyFill="1" applyBorder="1" applyAlignment="1">
      <alignment horizontal="right" vertical="center" wrapText="1"/>
    </xf>
    <xf numFmtId="3" fontId="1" fillId="4" borderId="131" xfId="0" applyNumberFormat="1" applyFont="1" applyFill="1" applyBorder="1" applyAlignment="1">
      <alignment horizontal="right" vertical="center" wrapText="1"/>
    </xf>
    <xf numFmtId="3" fontId="1" fillId="4" borderId="132" xfId="0" applyNumberFormat="1" applyFont="1" applyFill="1" applyBorder="1" applyAlignment="1">
      <alignment horizontal="right" vertical="center" wrapText="1"/>
    </xf>
    <xf numFmtId="0" fontId="1" fillId="0" borderId="116" xfId="0" applyFont="1" applyBorder="1" applyAlignment="1">
      <alignment horizontal="justify" vertical="center" wrapText="1"/>
    </xf>
    <xf numFmtId="0" fontId="1" fillId="0" borderId="113" xfId="0" applyFont="1" applyBorder="1" applyAlignment="1">
      <alignment horizontal="justify" vertical="center" wrapText="1"/>
    </xf>
    <xf numFmtId="0" fontId="1" fillId="0" borderId="114" xfId="0" applyFont="1" applyBorder="1" applyAlignment="1">
      <alignment horizontal="justify" vertical="center" wrapText="1"/>
    </xf>
    <xf numFmtId="0" fontId="7" fillId="0" borderId="125" xfId="0" applyFont="1" applyBorder="1" applyAlignment="1">
      <alignment horizontal="justify" vertical="center" wrapText="1"/>
    </xf>
    <xf numFmtId="0" fontId="7" fillId="0" borderId="123" xfId="0" applyFont="1" applyBorder="1" applyAlignment="1">
      <alignment horizontal="justify" vertical="center" wrapText="1"/>
    </xf>
    <xf numFmtId="0" fontId="7" fillId="0" borderId="124" xfId="0" applyFont="1" applyBorder="1" applyAlignment="1">
      <alignment horizontal="justify" vertical="center" wrapText="1"/>
    </xf>
    <xf numFmtId="3" fontId="1" fillId="0" borderId="116" xfId="0" applyNumberFormat="1" applyFont="1" applyBorder="1" applyAlignment="1" applyProtection="1">
      <alignment horizontal="right" vertical="center" wrapText="1"/>
      <protection hidden="1"/>
    </xf>
    <xf numFmtId="3" fontId="1" fillId="0" borderId="125" xfId="0" applyNumberFormat="1" applyFont="1" applyBorder="1" applyAlignment="1" applyProtection="1">
      <alignment horizontal="right" vertical="center" wrapText="1"/>
      <protection hidden="1"/>
    </xf>
    <xf numFmtId="3" fontId="1" fillId="4" borderId="113" xfId="0" applyNumberFormat="1" applyFont="1" applyFill="1" applyBorder="1" applyAlignment="1">
      <alignment horizontal="right" vertical="center" wrapText="1"/>
    </xf>
    <xf numFmtId="3" fontId="1" fillId="4" borderId="114" xfId="0" applyNumberFormat="1" applyFont="1" applyFill="1" applyBorder="1" applyAlignment="1">
      <alignment horizontal="right" vertical="center" wrapText="1"/>
    </xf>
    <xf numFmtId="3" fontId="1" fillId="4" borderId="123" xfId="0" applyNumberFormat="1" applyFont="1" applyFill="1" applyBorder="1" applyAlignment="1">
      <alignment horizontal="right" vertical="center" wrapText="1"/>
    </xf>
    <xf numFmtId="3" fontId="1" fillId="4" borderId="124" xfId="0" applyNumberFormat="1" applyFont="1" applyFill="1" applyBorder="1" applyAlignment="1">
      <alignment horizontal="right" vertical="center" wrapText="1"/>
    </xf>
    <xf numFmtId="3" fontId="1" fillId="4" borderId="116" xfId="0" applyNumberFormat="1" applyFont="1" applyFill="1" applyBorder="1" applyAlignment="1">
      <alignment horizontal="right" vertical="center" wrapText="1"/>
    </xf>
    <xf numFmtId="3" fontId="1" fillId="4" borderId="125" xfId="0" applyNumberFormat="1" applyFont="1" applyFill="1" applyBorder="1" applyAlignment="1">
      <alignment horizontal="right" vertical="center" wrapText="1"/>
    </xf>
    <xf numFmtId="3" fontId="1" fillId="4" borderId="173" xfId="0" applyNumberFormat="1" applyFont="1" applyFill="1" applyBorder="1" applyAlignment="1">
      <alignment horizontal="right" vertical="center" wrapText="1"/>
    </xf>
    <xf numFmtId="3" fontId="1" fillId="4" borderId="118" xfId="0" applyNumberFormat="1" applyFont="1" applyFill="1" applyBorder="1" applyAlignment="1">
      <alignment horizontal="right" vertical="center" wrapText="1"/>
    </xf>
    <xf numFmtId="3" fontId="1" fillId="4" borderId="175" xfId="0" applyNumberFormat="1" applyFont="1" applyFill="1" applyBorder="1" applyAlignment="1">
      <alignment horizontal="right" vertical="center" wrapText="1"/>
    </xf>
    <xf numFmtId="3" fontId="1" fillId="4" borderId="126" xfId="0" applyNumberFormat="1" applyFont="1" applyFill="1" applyBorder="1" applyAlignment="1">
      <alignment horizontal="right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3" fontId="1" fillId="0" borderId="110" xfId="0" applyNumberFormat="1" applyFont="1" applyBorder="1" applyAlignment="1" applyProtection="1">
      <alignment horizontal="right" vertical="center" wrapText="1"/>
      <protection hidden="1"/>
    </xf>
    <xf numFmtId="3" fontId="1" fillId="0" borderId="108" xfId="0" applyNumberFormat="1" applyFont="1" applyBorder="1" applyAlignment="1" applyProtection="1">
      <alignment horizontal="right" vertical="center" wrapText="1"/>
      <protection hidden="1"/>
    </xf>
    <xf numFmtId="3" fontId="1" fillId="4" borderId="109" xfId="0" applyNumberFormat="1" applyFont="1" applyFill="1" applyBorder="1" applyAlignment="1">
      <alignment horizontal="right" vertical="center" wrapText="1"/>
    </xf>
    <xf numFmtId="3" fontId="1" fillId="4" borderId="108" xfId="0" applyNumberFormat="1" applyFont="1" applyFill="1" applyBorder="1" applyAlignment="1">
      <alignment horizontal="right" vertical="center" wrapText="1"/>
    </xf>
    <xf numFmtId="3" fontId="1" fillId="4" borderId="110" xfId="0" applyNumberFormat="1" applyFont="1" applyFill="1" applyBorder="1" applyAlignment="1">
      <alignment horizontal="right" vertical="center" wrapText="1"/>
    </xf>
    <xf numFmtId="3" fontId="1" fillId="4" borderId="172" xfId="0" applyNumberFormat="1" applyFont="1" applyFill="1" applyBorder="1" applyAlignment="1">
      <alignment horizontal="right" vertical="center" wrapText="1"/>
    </xf>
    <xf numFmtId="3" fontId="1" fillId="4" borderId="111" xfId="0" applyNumberFormat="1" applyFont="1" applyFill="1" applyBorder="1" applyAlignment="1">
      <alignment horizontal="right" vertical="center" wrapText="1"/>
    </xf>
    <xf numFmtId="3" fontId="1" fillId="0" borderId="112" xfId="0" applyNumberFormat="1" applyFont="1" applyBorder="1" applyAlignment="1" applyProtection="1">
      <alignment horizontal="right" vertical="center" wrapText="1"/>
      <protection hidden="1"/>
    </xf>
    <xf numFmtId="3" fontId="1" fillId="0" borderId="110" xfId="0" applyNumberFormat="1" applyFont="1" applyBorder="1" applyAlignment="1">
      <alignment horizontal="right" vertical="center" wrapText="1"/>
    </xf>
    <xf numFmtId="3" fontId="1" fillId="0" borderId="108" xfId="0" applyNumberFormat="1" applyFont="1" applyBorder="1" applyAlignment="1">
      <alignment horizontal="right" vertical="center" wrapText="1"/>
    </xf>
    <xf numFmtId="3" fontId="1" fillId="0" borderId="112" xfId="0" applyNumberFormat="1" applyFont="1" applyBorder="1" applyAlignment="1">
      <alignment horizontal="right" vertical="center" wrapText="1"/>
    </xf>
    <xf numFmtId="3" fontId="1" fillId="0" borderId="107" xfId="0" applyNumberFormat="1" applyFont="1" applyBorder="1" applyAlignment="1" applyProtection="1">
      <alignment horizontal="right" vertical="center" wrapText="1"/>
      <protection hidden="1"/>
    </xf>
    <xf numFmtId="3" fontId="1" fillId="0" borderId="115" xfId="0" applyNumberFormat="1" applyFont="1" applyBorder="1" applyAlignment="1" applyProtection="1">
      <alignment horizontal="right" vertical="center" wrapText="1"/>
      <protection hidden="1"/>
    </xf>
    <xf numFmtId="0" fontId="1" fillId="0" borderId="120" xfId="0" applyFont="1" applyBorder="1" applyAlignment="1">
      <alignment horizontal="center" vertical="center" wrapText="1"/>
    </xf>
    <xf numFmtId="3" fontId="1" fillId="0" borderId="116" xfId="0" applyNumberFormat="1" applyFont="1" applyBorder="1" applyAlignment="1">
      <alignment horizontal="right" vertical="center" wrapText="1"/>
    </xf>
    <xf numFmtId="3" fontId="1" fillId="0" borderId="114" xfId="0" applyNumberFormat="1" applyFont="1" applyBorder="1" applyAlignment="1">
      <alignment horizontal="right" vertical="center" wrapText="1"/>
    </xf>
    <xf numFmtId="3" fontId="1" fillId="4" borderId="119" xfId="0" applyNumberFormat="1" applyFont="1" applyFill="1" applyBorder="1" applyAlignment="1">
      <alignment horizontal="right" vertical="center" wrapText="1"/>
    </xf>
    <xf numFmtId="0" fontId="7" fillId="0" borderId="117" xfId="0" applyFont="1" applyBorder="1" applyAlignment="1">
      <alignment horizontal="justify" vertical="center" wrapText="1"/>
    </xf>
    <xf numFmtId="0" fontId="7" fillId="0" borderId="103" xfId="0" applyFont="1" applyBorder="1" applyAlignment="1">
      <alignment horizontal="justify" vertical="center" wrapText="1"/>
    </xf>
    <xf numFmtId="0" fontId="7" fillId="0" borderId="115" xfId="0" applyFont="1" applyBorder="1" applyAlignment="1">
      <alignment horizontal="justify" vertical="center" wrapText="1"/>
    </xf>
    <xf numFmtId="3" fontId="1" fillId="0" borderId="113" xfId="0" applyNumberFormat="1" applyFont="1" applyBorder="1" applyAlignment="1" applyProtection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 wrapText="1"/>
      <protection hidden="1"/>
    </xf>
    <xf numFmtId="3" fontId="1" fillId="0" borderId="117" xfId="0" applyNumberFormat="1" applyFont="1" applyBorder="1" applyAlignment="1" applyProtection="1">
      <alignment horizontal="right" vertical="center" wrapText="1"/>
      <protection hidden="1"/>
    </xf>
    <xf numFmtId="3" fontId="1" fillId="0" borderId="173" xfId="0" applyNumberFormat="1" applyFont="1" applyBorder="1" applyAlignment="1" applyProtection="1">
      <alignment horizontal="right" vertical="center" wrapText="1"/>
      <protection hidden="1"/>
    </xf>
    <xf numFmtId="3" fontId="1" fillId="0" borderId="118" xfId="0" applyNumberFormat="1" applyFont="1" applyBorder="1" applyAlignment="1" applyProtection="1">
      <alignment horizontal="right" vertical="center" wrapText="1"/>
      <protection hidden="1"/>
    </xf>
    <xf numFmtId="3" fontId="1" fillId="0" borderId="174" xfId="0" applyNumberFormat="1" applyFont="1" applyBorder="1" applyAlignment="1" applyProtection="1">
      <alignment horizontal="right" vertical="center" wrapText="1"/>
      <protection hidden="1"/>
    </xf>
    <xf numFmtId="3" fontId="1" fillId="0" borderId="104" xfId="0" applyNumberFormat="1" applyFont="1" applyBorder="1" applyAlignment="1" applyProtection="1">
      <alignment horizontal="right" vertical="center" wrapText="1"/>
      <protection hidden="1"/>
    </xf>
    <xf numFmtId="0" fontId="1" fillId="0" borderId="110" xfId="0" applyFont="1" applyBorder="1" applyAlignment="1">
      <alignment horizontal="justify" vertical="center" wrapText="1"/>
    </xf>
    <xf numFmtId="0" fontId="1" fillId="0" borderId="109" xfId="0" applyFont="1" applyBorder="1" applyAlignment="1">
      <alignment horizontal="justify" vertical="center" wrapText="1"/>
    </xf>
    <xf numFmtId="0" fontId="1" fillId="0" borderId="108" xfId="0" applyFont="1" applyBorder="1" applyAlignment="1">
      <alignment horizontal="justify" vertical="center" wrapText="1"/>
    </xf>
    <xf numFmtId="3" fontId="1" fillId="0" borderId="109" xfId="0" applyNumberFormat="1" applyFont="1" applyBorder="1" applyAlignment="1">
      <alignment horizontal="right" vertical="center" wrapText="1"/>
    </xf>
    <xf numFmtId="3" fontId="1" fillId="0" borderId="172" xfId="0" applyNumberFormat="1" applyFont="1" applyBorder="1" applyAlignment="1">
      <alignment horizontal="right" vertical="center" wrapText="1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 applyProtection="1">
      <alignment horizontal="right" vertical="center" wrapText="1"/>
      <protection hidden="1"/>
    </xf>
    <xf numFmtId="3" fontId="1" fillId="0" borderId="172" xfId="0" applyNumberFormat="1" applyFont="1" applyBorder="1" applyAlignment="1" applyProtection="1">
      <alignment horizontal="right" vertical="center" wrapText="1"/>
      <protection hidden="1"/>
    </xf>
    <xf numFmtId="3" fontId="1" fillId="0" borderId="111" xfId="0" applyNumberFormat="1" applyFont="1" applyBorder="1" applyAlignment="1" applyProtection="1">
      <alignment horizontal="right" vertical="center" wrapText="1"/>
      <protection hidden="1"/>
    </xf>
    <xf numFmtId="0" fontId="1" fillId="0" borderId="110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72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distributed" vertical="center" wrapText="1" indent="1"/>
    </xf>
    <xf numFmtId="0" fontId="6" fillId="0" borderId="91" xfId="0" applyFont="1" applyBorder="1" applyAlignment="1">
      <alignment horizontal="distributed" vertical="center" wrapText="1" indent="1"/>
    </xf>
    <xf numFmtId="0" fontId="1" fillId="0" borderId="90" xfId="0" applyFont="1" applyBorder="1" applyAlignment="1" applyProtection="1">
      <alignment horizontal="left" vertical="center" wrapText="1" indent="1"/>
      <protection hidden="1"/>
    </xf>
    <xf numFmtId="0" fontId="1" fillId="0" borderId="91" xfId="0" applyFont="1" applyBorder="1" applyAlignment="1" applyProtection="1">
      <alignment horizontal="left" vertical="center" wrapText="1" indent="1"/>
      <protection hidden="1"/>
    </xf>
    <xf numFmtId="0" fontId="1" fillId="0" borderId="92" xfId="0" applyFont="1" applyBorder="1" applyAlignment="1" applyProtection="1">
      <alignment horizontal="left" vertical="center" wrapText="1" indent="1"/>
      <protection hidden="1"/>
    </xf>
    <xf numFmtId="0" fontId="1" fillId="0" borderId="99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0" borderId="59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 indent="1"/>
    </xf>
    <xf numFmtId="0" fontId="6" fillId="0" borderId="88" xfId="0" applyFont="1" applyBorder="1" applyAlignment="1">
      <alignment horizontal="distributed" vertical="center" wrapText="1" indent="1"/>
    </xf>
    <xf numFmtId="0" fontId="6" fillId="0" borderId="93" xfId="0" applyFont="1" applyBorder="1" applyAlignment="1">
      <alignment horizontal="distributed" vertical="center" wrapText="1" indent="1"/>
    </xf>
    <xf numFmtId="0" fontId="1" fillId="0" borderId="59" xfId="0" applyFont="1" applyBorder="1" applyAlignment="1" applyProtection="1">
      <alignment horizontal="left" vertical="center" wrapText="1" inden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1" fillId="0" borderId="60" xfId="0" applyFont="1" applyBorder="1" applyAlignment="1" applyProtection="1">
      <alignment horizontal="left" vertical="center" wrapText="1" indent="1"/>
      <protection hidden="1"/>
    </xf>
    <xf numFmtId="0" fontId="1" fillId="0" borderId="88" xfId="0" applyFont="1" applyBorder="1" applyAlignment="1" applyProtection="1">
      <alignment horizontal="left" vertical="center" wrapText="1" indent="1"/>
      <protection hidden="1"/>
    </xf>
    <xf numFmtId="0" fontId="1" fillId="0" borderId="93" xfId="0" applyFont="1" applyBorder="1" applyAlignment="1" applyProtection="1">
      <alignment horizontal="left" vertical="center" wrapText="1" indent="1"/>
      <protection hidden="1"/>
    </xf>
    <xf numFmtId="0" fontId="1" fillId="0" borderId="89" xfId="0" applyFont="1" applyBorder="1" applyAlignment="1" applyProtection="1">
      <alignment horizontal="left" vertical="center" wrapText="1" indent="1"/>
      <protection hidden="1"/>
    </xf>
    <xf numFmtId="0" fontId="6" fillId="0" borderId="59" xfId="0" applyFont="1" applyBorder="1" applyAlignment="1">
      <alignment horizontal="distributed" vertical="center" wrapText="1"/>
    </xf>
    <xf numFmtId="0" fontId="6" fillId="0" borderId="60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0" fontId="7" fillId="0" borderId="89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7" xfId="0" applyFont="1" applyBorder="1" applyAlignment="1">
      <alignment horizontal="distributed" vertical="center" wrapText="1" indent="1"/>
    </xf>
    <xf numFmtId="0" fontId="1" fillId="0" borderId="6" xfId="0" applyFont="1" applyBorder="1" applyAlignment="1" applyProtection="1">
      <alignment horizontal="left" vertical="center" wrapText="1" indent="1"/>
      <protection hidden="1"/>
    </xf>
    <xf numFmtId="0" fontId="1" fillId="0" borderId="7" xfId="0" applyFont="1" applyBorder="1" applyAlignment="1" applyProtection="1">
      <alignment horizontal="left" vertical="center" wrapText="1" indent="1"/>
      <protection hidden="1"/>
    </xf>
    <xf numFmtId="0" fontId="1" fillId="0" borderId="8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10" fillId="0" borderId="66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43" xfId="0" applyFont="1" applyBorder="1" applyAlignment="1">
      <alignment horizontal="justify" vertical="center" wrapText="1"/>
    </xf>
    <xf numFmtId="0" fontId="10" fillId="0" borderId="62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0" fontId="10" fillId="0" borderId="63" xfId="0" applyFont="1" applyBorder="1" applyAlignment="1" applyProtection="1">
      <alignment horizontal="left" vertical="center" wrapText="1"/>
      <protection hidden="1"/>
    </xf>
    <xf numFmtId="0" fontId="1" fillId="0" borderId="152" xfId="0" applyFont="1" applyBorder="1" applyAlignment="1">
      <alignment horizontal="justify" vertical="center" wrapText="1"/>
    </xf>
    <xf numFmtId="0" fontId="1" fillId="0" borderId="153" xfId="0" applyFont="1" applyBorder="1" applyAlignment="1">
      <alignment horizontal="justify" vertical="center" wrapText="1"/>
    </xf>
    <xf numFmtId="0" fontId="1" fillId="0" borderId="154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 indent="1"/>
      <protection hidden="1"/>
    </xf>
    <xf numFmtId="0" fontId="7" fillId="0" borderId="8" xfId="0" applyFont="1" applyBorder="1" applyAlignment="1" applyProtection="1">
      <alignment horizontal="left" vertical="center" wrapText="1" indent="1"/>
      <protection hidden="1"/>
    </xf>
    <xf numFmtId="0" fontId="2" fillId="0" borderId="137" xfId="0" applyFont="1" applyBorder="1" applyAlignment="1">
      <alignment horizontal="justify" vertical="center" wrapText="1"/>
    </xf>
    <xf numFmtId="0" fontId="2" fillId="0" borderId="94" xfId="0" applyFont="1" applyBorder="1" applyAlignment="1">
      <alignment horizontal="justify" vertical="center" wrapText="1"/>
    </xf>
    <xf numFmtId="0" fontId="3" fillId="0" borderId="94" xfId="0" applyFont="1" applyBorder="1" applyAlignment="1">
      <alignment horizontal="right" wrapText="1"/>
    </xf>
    <xf numFmtId="0" fontId="3" fillId="0" borderId="138" xfId="0" applyFont="1" applyBorder="1" applyAlignment="1">
      <alignment horizontal="right" wrapText="1"/>
    </xf>
    <xf numFmtId="0" fontId="2" fillId="0" borderId="54" xfId="0" applyFont="1" applyBorder="1" applyAlignment="1">
      <alignment horizontal="left" vertical="top" wrapText="1" indent="2"/>
    </xf>
    <xf numFmtId="0" fontId="2" fillId="0" borderId="55" xfId="0" applyFont="1" applyBorder="1" applyAlignment="1">
      <alignment horizontal="left" vertical="top" wrapText="1" indent="2"/>
    </xf>
    <xf numFmtId="0" fontId="34" fillId="0" borderId="56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15" fillId="0" borderId="88" xfId="0" applyFont="1" applyBorder="1" applyAlignment="1">
      <alignment horizontal="right" wrapText="1"/>
    </xf>
    <xf numFmtId="0" fontId="15" fillId="0" borderId="93" xfId="0" applyFont="1" applyBorder="1" applyAlignment="1">
      <alignment horizontal="right" wrapText="1"/>
    </xf>
    <xf numFmtId="0" fontId="15" fillId="0" borderId="89" xfId="0" applyFont="1" applyBorder="1" applyAlignment="1">
      <alignment horizontal="right" wrapText="1"/>
    </xf>
    <xf numFmtId="178" fontId="1" fillId="0" borderId="17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7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71" xfId="0" applyFont="1" applyBorder="1" applyAlignment="1">
      <alignment horizontal="justify" vertical="center" wrapText="1"/>
    </xf>
    <xf numFmtId="0" fontId="1" fillId="0" borderId="17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1" fillId="0" borderId="56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3" fontId="1" fillId="5" borderId="17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86" xfId="0" applyFont="1" applyBorder="1" applyAlignment="1">
      <alignment horizontal="justify" vertical="center" wrapText="1"/>
    </xf>
    <xf numFmtId="0" fontId="12" fillId="0" borderId="187" xfId="0" applyFont="1" applyBorder="1" applyAlignment="1">
      <alignment horizontal="justify" vertical="center" wrapText="1"/>
    </xf>
    <xf numFmtId="3" fontId="1" fillId="0" borderId="171" xfId="0" applyNumberFormat="1" applyFont="1" applyBorder="1" applyAlignment="1" applyProtection="1">
      <alignment horizontal="right" vertical="center" wrapText="1"/>
      <protection hidden="1"/>
    </xf>
    <xf numFmtId="0" fontId="1" fillId="3" borderId="171" xfId="0" applyFont="1" applyFill="1" applyBorder="1" applyAlignment="1">
      <alignment horizontal="justify" vertical="center" wrapText="1"/>
    </xf>
    <xf numFmtId="0" fontId="10" fillId="0" borderId="171" xfId="0" applyFont="1" applyBorder="1" applyAlignment="1">
      <alignment horizontal="center" vertical="center" wrapText="1"/>
    </xf>
    <xf numFmtId="0" fontId="1" fillId="0" borderId="171" xfId="0" applyNumberFormat="1" applyFont="1" applyBorder="1" applyAlignment="1" applyProtection="1">
      <alignment horizontal="center" vertical="center" wrapText="1"/>
      <protection hidden="1"/>
    </xf>
    <xf numFmtId="0" fontId="1" fillId="0" borderId="192" xfId="0" applyFont="1" applyBorder="1" applyAlignment="1">
      <alignment horizontal="justify" vertical="center" wrapText="1"/>
    </xf>
    <xf numFmtId="0" fontId="1" fillId="0" borderId="187" xfId="0" applyFont="1" applyBorder="1" applyAlignment="1">
      <alignment horizontal="justify" vertical="center" wrapText="1"/>
    </xf>
    <xf numFmtId="3" fontId="1" fillId="0" borderId="171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" fillId="0" borderId="171" xfId="0" applyNumberFormat="1" applyFont="1" applyBorder="1" applyAlignment="1" applyProtection="1">
      <alignment horizontal="left" vertical="center" wrapText="1"/>
      <protection hidden="1"/>
    </xf>
    <xf numFmtId="0" fontId="0" fillId="0" borderId="171" xfId="0" applyBorder="1" applyAlignment="1" applyProtection="1">
      <alignment vertical="center" wrapText="1"/>
      <protection hidden="1"/>
    </xf>
    <xf numFmtId="0" fontId="2" fillId="0" borderId="90" xfId="0" applyFont="1" applyBorder="1" applyAlignment="1">
      <alignment horizontal="justify" vertical="top" wrapText="1"/>
    </xf>
    <xf numFmtId="0" fontId="2" fillId="0" borderId="91" xfId="0" applyFont="1" applyBorder="1" applyAlignment="1">
      <alignment horizontal="justify" vertical="top" wrapText="1"/>
    </xf>
    <xf numFmtId="0" fontId="3" fillId="0" borderId="91" xfId="0" applyFont="1" applyBorder="1" applyAlignment="1">
      <alignment horizontal="right" wrapText="1"/>
    </xf>
    <xf numFmtId="0" fontId="3" fillId="0" borderId="92" xfId="0" applyFont="1" applyBorder="1" applyAlignment="1">
      <alignment horizontal="right" wrapText="1"/>
    </xf>
    <xf numFmtId="0" fontId="1" fillId="0" borderId="53" xfId="0" applyFont="1" applyBorder="1" applyAlignment="1">
      <alignment horizontal="justify" vertical="center" wrapText="1"/>
    </xf>
    <xf numFmtId="0" fontId="1" fillId="0" borderId="55" xfId="0" applyFont="1" applyBorder="1" applyAlignment="1">
      <alignment horizontal="justify" vertical="center" wrapText="1"/>
    </xf>
    <xf numFmtId="0" fontId="1" fillId="0" borderId="88" xfId="0" applyFont="1" applyBorder="1" applyAlignment="1">
      <alignment horizontal="justify" vertical="center" wrapText="1"/>
    </xf>
    <xf numFmtId="0" fontId="1" fillId="0" borderId="89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justify" vertical="center" wrapText="1"/>
    </xf>
    <xf numFmtId="0" fontId="0" fillId="0" borderId="5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justify" vertical="top" wrapText="1"/>
    </xf>
    <xf numFmtId="0" fontId="3" fillId="0" borderId="45" xfId="0" applyFont="1" applyBorder="1" applyAlignment="1">
      <alignment horizontal="justify" vertical="top" wrapText="1"/>
    </xf>
    <xf numFmtId="0" fontId="3" fillId="0" borderId="46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justify" vertical="top" wrapText="1"/>
    </xf>
    <xf numFmtId="0" fontId="3" fillId="0" borderId="48" xfId="0" applyFont="1" applyBorder="1" applyAlignment="1">
      <alignment horizontal="justify" vertical="top" wrapText="1"/>
    </xf>
    <xf numFmtId="0" fontId="3" fillId="0" borderId="49" xfId="0" applyFont="1" applyBorder="1" applyAlignment="1">
      <alignment horizontal="justify" vertical="top" wrapText="1"/>
    </xf>
    <xf numFmtId="0" fontId="15" fillId="0" borderId="85" xfId="0" applyFont="1" applyBorder="1" applyAlignment="1">
      <alignment horizontal="right" wrapText="1"/>
    </xf>
    <xf numFmtId="0" fontId="15" fillId="0" borderId="86" xfId="0" applyFont="1" applyBorder="1" applyAlignment="1">
      <alignment horizontal="right" wrapText="1"/>
    </xf>
    <xf numFmtId="0" fontId="15" fillId="0" borderId="87" xfId="0" applyFont="1" applyBorder="1" applyAlignment="1">
      <alignment horizontal="right" wrapText="1"/>
    </xf>
    <xf numFmtId="0" fontId="2" fillId="0" borderId="5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32" fillId="0" borderId="5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7" xfId="0" applyFont="1" applyBorder="1" applyAlignment="1">
      <alignment horizontal="justify" vertical="top" wrapText="1"/>
    </xf>
    <xf numFmtId="0" fontId="13" fillId="0" borderId="43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78" xfId="0" applyFont="1" applyBorder="1" applyAlignment="1">
      <alignment horizontal="justify" vertical="center" wrapText="1"/>
    </xf>
    <xf numFmtId="0" fontId="1" fillId="0" borderId="79" xfId="0" applyFont="1" applyBorder="1" applyAlignment="1">
      <alignment horizontal="justify" vertical="top" wrapText="1"/>
    </xf>
    <xf numFmtId="0" fontId="1" fillId="0" borderId="44" xfId="0" applyFont="1" applyBorder="1" applyAlignment="1">
      <alignment horizontal="justify" vertical="top" wrapText="1"/>
    </xf>
    <xf numFmtId="0" fontId="1" fillId="0" borderId="80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9" xfId="0" applyFont="1" applyBorder="1" applyAlignment="1">
      <alignment horizontal="right" vertical="center" wrapText="1"/>
    </xf>
    <xf numFmtId="0" fontId="6" fillId="0" borderId="75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69" xfId="0" applyFont="1" applyBorder="1" applyAlignment="1">
      <alignment horizontal="right"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3" fontId="1" fillId="0" borderId="38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76" xfId="0" applyNumberFormat="1" applyFont="1" applyBorder="1" applyAlignment="1">
      <alignment horizontal="right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73" xfId="0" applyNumberFormat="1" applyFont="1" applyBorder="1" applyAlignment="1">
      <alignment horizontal="right" vertical="center" wrapText="1"/>
    </xf>
    <xf numFmtId="0" fontId="27" fillId="0" borderId="75" xfId="0" applyFont="1" applyBorder="1" applyAlignment="1">
      <alignment horizontal="justify" vertical="center" wrapText="1"/>
    </xf>
    <xf numFmtId="3" fontId="12" fillId="0" borderId="27" xfId="0" applyNumberFormat="1" applyFont="1" applyBorder="1" applyAlignment="1">
      <alignment vertical="center" wrapText="1"/>
    </xf>
    <xf numFmtId="3" fontId="12" fillId="0" borderId="28" xfId="0" applyNumberFormat="1" applyFont="1" applyBorder="1" applyAlignment="1">
      <alignment vertical="center" wrapText="1"/>
    </xf>
    <xf numFmtId="3" fontId="12" fillId="0" borderId="29" xfId="0" applyNumberFormat="1" applyFont="1" applyBorder="1" applyAlignment="1">
      <alignment vertical="center" wrapText="1"/>
    </xf>
    <xf numFmtId="0" fontId="27" fillId="0" borderId="72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7" fillId="0" borderId="7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3" fontId="1" fillId="0" borderId="23" xfId="0" applyNumberFormat="1" applyFont="1" applyBorder="1" applyAlignment="1" applyProtection="1">
      <alignment horizontal="right" vertical="center" wrapText="1"/>
      <protection hidden="1"/>
    </xf>
    <xf numFmtId="3" fontId="1" fillId="0" borderId="24" xfId="0" applyNumberFormat="1" applyFont="1" applyBorder="1" applyAlignment="1" applyProtection="1">
      <alignment horizontal="right" vertical="center" wrapText="1"/>
      <protection hidden="1"/>
    </xf>
    <xf numFmtId="3" fontId="1" fillId="0" borderId="25" xfId="0" applyNumberFormat="1" applyFont="1" applyBorder="1" applyAlignment="1" applyProtection="1">
      <alignment horizontal="right" vertical="center" wrapText="1"/>
      <protection hidden="1"/>
    </xf>
    <xf numFmtId="3" fontId="1" fillId="0" borderId="26" xfId="0" applyNumberFormat="1" applyFont="1" applyBorder="1" applyAlignment="1" applyProtection="1">
      <alignment horizontal="right" vertical="center" wrapText="1"/>
      <protection hidden="1"/>
    </xf>
    <xf numFmtId="3" fontId="1" fillId="0" borderId="15" xfId="0" applyNumberFormat="1" applyFont="1" applyBorder="1" applyAlignment="1" applyProtection="1">
      <alignment horizontal="right" vertical="center" wrapText="1"/>
      <protection hidden="1"/>
    </xf>
    <xf numFmtId="3" fontId="1" fillId="0" borderId="16" xfId="0" applyNumberFormat="1" applyFont="1" applyBorder="1" applyAlignment="1" applyProtection="1">
      <alignment horizontal="right" vertical="center" wrapText="1"/>
      <protection hidden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 applyProtection="1">
      <alignment horizontal="right" vertical="center" wrapText="1"/>
      <protection hidden="1"/>
    </xf>
    <xf numFmtId="3" fontId="1" fillId="0" borderId="68" xfId="0" applyNumberFormat="1" applyFont="1" applyBorder="1" applyAlignment="1" applyProtection="1">
      <alignment horizontal="right" vertical="center" wrapText="1"/>
      <protection hidden="1"/>
    </xf>
    <xf numFmtId="3" fontId="1" fillId="0" borderId="34" xfId="0" applyNumberFormat="1" applyFont="1" applyBorder="1" applyAlignment="1" applyProtection="1">
      <alignment horizontal="right" vertical="center" wrapText="1"/>
      <protection hidden="1"/>
    </xf>
    <xf numFmtId="3" fontId="1" fillId="0" borderId="69" xfId="0" applyNumberFormat="1" applyFont="1" applyBorder="1" applyAlignment="1" applyProtection="1">
      <alignment horizontal="right" vertical="center" wrapText="1"/>
      <protection hidden="1"/>
    </xf>
    <xf numFmtId="3" fontId="1" fillId="0" borderId="27" xfId="0" applyNumberFormat="1" applyFont="1" applyBorder="1" applyAlignment="1" applyProtection="1">
      <alignment horizontal="right" vertical="center" wrapText="1"/>
      <protection hidden="1"/>
    </xf>
    <xf numFmtId="3" fontId="1" fillId="0" borderId="28" xfId="0" applyNumberFormat="1" applyFont="1" applyBorder="1" applyAlignment="1" applyProtection="1">
      <alignment horizontal="right" vertical="center" wrapText="1"/>
      <protection hidden="1"/>
    </xf>
    <xf numFmtId="3" fontId="1" fillId="0" borderId="29" xfId="0" applyNumberFormat="1" applyFont="1" applyBorder="1" applyAlignment="1" applyProtection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 wrapText="1"/>
      <protection hidden="1"/>
    </xf>
    <xf numFmtId="3" fontId="1" fillId="0" borderId="73" xfId="0" applyNumberFormat="1" applyFont="1" applyBorder="1" applyAlignment="1" applyProtection="1">
      <alignment horizontal="right" vertical="center" wrapText="1"/>
      <protection hidden="1"/>
    </xf>
    <xf numFmtId="0" fontId="6" fillId="0" borderId="72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9" fontId="1" fillId="0" borderId="27" xfId="1" applyFont="1" applyBorder="1" applyAlignment="1" applyProtection="1">
      <alignment horizontal="center" vertical="center" wrapText="1"/>
      <protection hidden="1"/>
    </xf>
    <xf numFmtId="9" fontId="1" fillId="0" borderId="28" xfId="1" applyFont="1" applyBorder="1" applyAlignment="1" applyProtection="1">
      <alignment horizontal="center" vertical="center" wrapText="1"/>
      <protection hidden="1"/>
    </xf>
    <xf numFmtId="9" fontId="1" fillId="0" borderId="29" xfId="1" applyFont="1" applyBorder="1" applyAlignment="1" applyProtection="1">
      <alignment horizontal="center" vertical="center" wrapText="1"/>
      <protection hidden="1"/>
    </xf>
    <xf numFmtId="9" fontId="1" fillId="0" borderId="36" xfId="1" applyFont="1" applyBorder="1" applyAlignment="1" applyProtection="1">
      <alignment horizontal="center" vertical="center" wrapText="1"/>
      <protection hidden="1"/>
    </xf>
    <xf numFmtId="9" fontId="1" fillId="0" borderId="73" xfId="1" applyFont="1" applyBorder="1" applyAlignment="1" applyProtection="1">
      <alignment horizontal="center" vertical="center" wrapText="1"/>
      <protection hidden="1"/>
    </xf>
    <xf numFmtId="3" fontId="1" fillId="2" borderId="36" xfId="0" applyNumberFormat="1" applyFont="1" applyFill="1" applyBorder="1" applyAlignment="1">
      <alignment horizontal="right" vertical="center" wrapText="1"/>
    </xf>
    <xf numFmtId="3" fontId="1" fillId="2" borderId="28" xfId="0" applyNumberFormat="1" applyFont="1" applyFill="1" applyBorder="1" applyAlignment="1">
      <alignment horizontal="right" vertical="center" wrapText="1"/>
    </xf>
    <xf numFmtId="3" fontId="1" fillId="2" borderId="73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justify" vertical="center" wrapText="1"/>
    </xf>
    <xf numFmtId="0" fontId="6" fillId="0" borderId="73" xfId="0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7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68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right" wrapText="1"/>
    </xf>
    <xf numFmtId="0" fontId="3" fillId="0" borderId="5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58" xfId="0" applyFont="1" applyBorder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7" xfId="0" applyFont="1" applyBorder="1" applyAlignment="1">
      <alignment horizontal="justify" vertical="center" wrapText="1"/>
    </xf>
    <xf numFmtId="49" fontId="29" fillId="0" borderId="23" xfId="2" applyNumberFormat="1" applyFont="1" applyBorder="1" applyAlignment="1" applyProtection="1">
      <alignment horizontal="center" vertical="center" wrapText="1"/>
      <protection hidden="1"/>
    </xf>
    <xf numFmtId="0" fontId="30" fillId="0" borderId="24" xfId="0" applyNumberFormat="1" applyFont="1" applyBorder="1" applyAlignment="1" applyProtection="1">
      <alignment horizontal="center" vertical="center" wrapText="1"/>
      <protection hidden="1"/>
    </xf>
    <xf numFmtId="0" fontId="30" fillId="0" borderId="25" xfId="0" applyNumberFormat="1" applyFont="1" applyBorder="1" applyAlignment="1" applyProtection="1">
      <alignment horizontal="center" vertical="center" wrapText="1"/>
      <protection hidden="1"/>
    </xf>
    <xf numFmtId="0" fontId="30" fillId="0" borderId="26" xfId="0" applyNumberFormat="1" applyFont="1" applyBorder="1" applyAlignment="1" applyProtection="1">
      <alignment horizontal="center" vertical="center" wrapText="1"/>
      <protection hidden="1"/>
    </xf>
    <xf numFmtId="0" fontId="30" fillId="0" borderId="15" xfId="0" applyNumberFormat="1" applyFont="1" applyBorder="1" applyAlignment="1" applyProtection="1">
      <alignment horizontal="center" vertical="center" wrapText="1"/>
      <protection hidden="1"/>
    </xf>
    <xf numFmtId="0" fontId="30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</cellXfs>
  <cellStyles count="3">
    <cellStyle name="백분율" xfId="1" builtinId="5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0000CC"/>
      <color rgb="FFFFFF99"/>
      <color rgb="FF0066FF"/>
      <color rgb="FFFFFF00"/>
      <color rgb="FFC2F7FE"/>
      <color rgb="FFA8F6FE"/>
      <color rgb="FFFFFFCC"/>
      <color rgb="FF10E6FC"/>
      <color rgb="FF1BD8F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781051</xdr:colOff>
      <xdr:row>50</xdr:row>
      <xdr:rowOff>238125</xdr:rowOff>
    </xdr:from>
    <xdr:to>
      <xdr:col>5</xdr:col>
      <xdr:colOff>704851</xdr:colOff>
      <xdr:row>51</xdr:row>
      <xdr:rowOff>133350</xdr:rowOff>
    </xdr:to>
    <xdr:sp macro="" textlink="">
      <xdr:nvSpPr>
        <xdr:cNvPr id="6" name="모서리가 둥근 직사각형 5"/>
        <xdr:cNvSpPr/>
      </xdr:nvSpPr>
      <xdr:spPr>
        <a:xfrm>
          <a:off x="4048126" y="12706350"/>
          <a:ext cx="1009650" cy="1714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571501</xdr:colOff>
      <xdr:row>50</xdr:row>
      <xdr:rowOff>228600</xdr:rowOff>
    </xdr:from>
    <xdr:to>
      <xdr:col>2</xdr:col>
      <xdr:colOff>952500</xdr:colOff>
      <xdr:row>51</xdr:row>
      <xdr:rowOff>95250</xdr:rowOff>
    </xdr:to>
    <xdr:sp macro="" textlink="">
      <xdr:nvSpPr>
        <xdr:cNvPr id="11" name="모서리가 둥근 직사각형 10"/>
        <xdr:cNvSpPr/>
      </xdr:nvSpPr>
      <xdr:spPr>
        <a:xfrm>
          <a:off x="1781176" y="12696825"/>
          <a:ext cx="380999" cy="142875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419100</xdr:colOff>
      <xdr:row>49</xdr:row>
      <xdr:rowOff>47625</xdr:rowOff>
    </xdr:from>
    <xdr:to>
      <xdr:col>2</xdr:col>
      <xdr:colOff>1009650</xdr:colOff>
      <xdr:row>49</xdr:row>
      <xdr:rowOff>200025</xdr:rowOff>
    </xdr:to>
    <xdr:sp macro="" textlink="">
      <xdr:nvSpPr>
        <xdr:cNvPr id="10" name="모서리가 둥근 직사각형 9"/>
        <xdr:cNvSpPr/>
      </xdr:nvSpPr>
      <xdr:spPr>
        <a:xfrm>
          <a:off x="1628775" y="12239625"/>
          <a:ext cx="590550" cy="1524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304799</xdr:colOff>
      <xdr:row>44</xdr:row>
      <xdr:rowOff>66676</xdr:rowOff>
    </xdr:from>
    <xdr:to>
      <xdr:col>1</xdr:col>
      <xdr:colOff>923924</xdr:colOff>
      <xdr:row>44</xdr:row>
      <xdr:rowOff>238126</xdr:rowOff>
    </xdr:to>
    <xdr:sp macro="" textlink="">
      <xdr:nvSpPr>
        <xdr:cNvPr id="9" name="모서리가 둥근 직사각형 8"/>
        <xdr:cNvSpPr/>
      </xdr:nvSpPr>
      <xdr:spPr>
        <a:xfrm>
          <a:off x="428624" y="10877551"/>
          <a:ext cx="619125" cy="1714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447674</xdr:colOff>
      <xdr:row>46</xdr:row>
      <xdr:rowOff>200025</xdr:rowOff>
    </xdr:from>
    <xdr:to>
      <xdr:col>1</xdr:col>
      <xdr:colOff>840074</xdr:colOff>
      <xdr:row>47</xdr:row>
      <xdr:rowOff>133350</xdr:rowOff>
    </xdr:to>
    <xdr:sp macro="" textlink="">
      <xdr:nvSpPr>
        <xdr:cNvPr id="8" name="모서리가 둥근 직사각형 7"/>
        <xdr:cNvSpPr/>
      </xdr:nvSpPr>
      <xdr:spPr>
        <a:xfrm>
          <a:off x="571499" y="11563350"/>
          <a:ext cx="392400" cy="2095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866775</xdr:colOff>
      <xdr:row>41</xdr:row>
      <xdr:rowOff>142874</xdr:rowOff>
    </xdr:from>
    <xdr:to>
      <xdr:col>3</xdr:col>
      <xdr:colOff>200024</xdr:colOff>
      <xdr:row>43</xdr:row>
      <xdr:rowOff>38099</xdr:rowOff>
    </xdr:to>
    <xdr:sp macro="" textlink="">
      <xdr:nvSpPr>
        <xdr:cNvPr id="7" name="모서리가 둥근 직사각형 6"/>
        <xdr:cNvSpPr/>
      </xdr:nvSpPr>
      <xdr:spPr>
        <a:xfrm>
          <a:off x="2076450" y="10125074"/>
          <a:ext cx="419099" cy="447675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266700</xdr:colOff>
      <xdr:row>37</xdr:row>
      <xdr:rowOff>85725</xdr:rowOff>
    </xdr:from>
    <xdr:to>
      <xdr:col>2</xdr:col>
      <xdr:colOff>85725</xdr:colOff>
      <xdr:row>37</xdr:row>
      <xdr:rowOff>247650</xdr:rowOff>
    </xdr:to>
    <xdr:sp macro="" textlink="">
      <xdr:nvSpPr>
        <xdr:cNvPr id="5" name="모서리가 둥근 직사각형 4"/>
        <xdr:cNvSpPr/>
      </xdr:nvSpPr>
      <xdr:spPr>
        <a:xfrm>
          <a:off x="390525" y="8963025"/>
          <a:ext cx="904875" cy="161925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1</xdr:col>
      <xdr:colOff>152400</xdr:colOff>
      <xdr:row>37</xdr:row>
      <xdr:rowOff>66675</xdr:rowOff>
    </xdr:from>
    <xdr:to>
      <xdr:col>8</xdr:col>
      <xdr:colOff>190500</xdr:colOff>
      <xdr:row>44</xdr:row>
      <xdr:rowOff>9525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9163050"/>
          <a:ext cx="6267450" cy="1876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44</xdr:row>
      <xdr:rowOff>76200</xdr:rowOff>
    </xdr:from>
    <xdr:to>
      <xdr:col>6</xdr:col>
      <xdr:colOff>247650</xdr:colOff>
      <xdr:row>47</xdr:row>
      <xdr:rowOff>171450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1106150"/>
          <a:ext cx="5410200" cy="9239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48</xdr:row>
      <xdr:rowOff>57150</xdr:rowOff>
    </xdr:from>
    <xdr:to>
      <xdr:col>5</xdr:col>
      <xdr:colOff>828675</xdr:colOff>
      <xdr:row>52</xdr:row>
      <xdr:rowOff>161925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12192000"/>
          <a:ext cx="4905375" cy="1209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85725</xdr:rowOff>
    </xdr:from>
    <xdr:to>
      <xdr:col>1</xdr:col>
      <xdr:colOff>323850</xdr:colOff>
      <xdr:row>11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704975"/>
          <a:ext cx="438150" cy="352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504825</xdr:colOff>
      <xdr:row>1</xdr:row>
      <xdr:rowOff>285750</xdr:rowOff>
    </xdr:from>
    <xdr:to>
      <xdr:col>7</xdr:col>
      <xdr:colOff>400050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409575"/>
          <a:ext cx="438150" cy="352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257175</xdr:rowOff>
    </xdr:from>
    <xdr:to>
      <xdr:col>11</xdr:col>
      <xdr:colOff>76200</xdr:colOff>
      <xdr:row>7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619125"/>
          <a:ext cx="438150" cy="3524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628650</xdr:colOff>
      <xdr:row>6</xdr:row>
      <xdr:rowOff>9525</xdr:rowOff>
    </xdr:from>
    <xdr:to>
      <xdr:col>17</xdr:col>
      <xdr:colOff>409575</xdr:colOff>
      <xdr:row>9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923925"/>
          <a:ext cx="438150" cy="3524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628650</xdr:colOff>
      <xdr:row>8</xdr:row>
      <xdr:rowOff>171450</xdr:rowOff>
    </xdr:from>
    <xdr:to>
      <xdr:col>17</xdr:col>
      <xdr:colOff>409575</xdr:colOff>
      <xdr:row>10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200150"/>
          <a:ext cx="43815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62"/>
  <sheetViews>
    <sheetView showGridLines="0" showZeros="0" tabSelected="1" topLeftCell="B1" zoomScaleNormal="100" workbookViewId="0">
      <selection activeCell="D6" sqref="D6"/>
    </sheetView>
  </sheetViews>
  <sheetFormatPr defaultRowHeight="12"/>
  <cols>
    <col min="1" max="1" width="1.625" style="48" customWidth="1"/>
    <col min="2" max="3" width="14.25" style="48" customWidth="1"/>
    <col min="4" max="4" width="12.75" style="48" bestFit="1" customWidth="1"/>
    <col min="5" max="5" width="14.25" style="48" customWidth="1"/>
    <col min="6" max="6" width="14.25" style="48" bestFit="1" customWidth="1"/>
    <col min="7" max="7" width="7.5" style="55" bestFit="1" customWidth="1"/>
    <col min="8" max="8" width="4.5" style="48" bestFit="1" customWidth="1"/>
    <col min="9" max="10" width="7.75" style="48" bestFit="1" customWidth="1"/>
    <col min="11" max="11" width="10.5" style="48" bestFit="1" customWidth="1"/>
    <col min="12" max="13" width="9" style="48"/>
    <col min="14" max="14" width="10.5" style="48" customWidth="1"/>
    <col min="15" max="15" width="9.25" style="48" bestFit="1" customWidth="1"/>
    <col min="16" max="16" width="7.5" style="48" bestFit="1" customWidth="1"/>
    <col min="17" max="16384" width="9" style="48"/>
  </cols>
  <sheetData>
    <row r="1" spans="1:10" ht="9.9499999999999993" customHeight="1"/>
    <row r="2" spans="1:10" ht="27" customHeight="1">
      <c r="B2" s="115" t="s">
        <v>182</v>
      </c>
      <c r="C2" s="115"/>
      <c r="D2" s="116" t="s">
        <v>201</v>
      </c>
      <c r="E2" s="116"/>
    </row>
    <row r="3" spans="1:10" ht="20.100000000000001" customHeight="1"/>
    <row r="4" spans="1:10" ht="20.100000000000001" customHeight="1">
      <c r="B4" s="119" t="s">
        <v>193</v>
      </c>
      <c r="C4" s="119"/>
    </row>
    <row r="5" spans="1:10" s="57" customFormat="1" ht="21.95" customHeight="1">
      <c r="B5" s="60"/>
      <c r="C5" s="61"/>
      <c r="D5" s="62"/>
      <c r="G5" s="59"/>
    </row>
    <row r="6" spans="1:10" ht="20.100000000000001" customHeight="1">
      <c r="D6" s="49"/>
    </row>
    <row r="7" spans="1:10" ht="20.100000000000001" customHeight="1">
      <c r="B7" s="47" t="s">
        <v>194</v>
      </c>
      <c r="C7" s="47"/>
      <c r="D7" s="85"/>
    </row>
    <row r="8" spans="1:10" ht="20.100000000000001" customHeight="1">
      <c r="B8" s="54" t="s">
        <v>197</v>
      </c>
      <c r="C8" s="47"/>
      <c r="E8" s="54" t="s">
        <v>199</v>
      </c>
      <c r="G8" s="71"/>
      <c r="H8" s="65"/>
    </row>
    <row r="9" spans="1:10" s="57" customFormat="1" ht="20.100000000000001" customHeight="1">
      <c r="B9" s="63" t="s">
        <v>215</v>
      </c>
      <c r="C9" s="64" t="s">
        <v>196</v>
      </c>
      <c r="E9" s="63" t="s">
        <v>216</v>
      </c>
      <c r="F9" s="64" t="s">
        <v>200</v>
      </c>
      <c r="G9" s="66"/>
      <c r="H9" s="66"/>
    </row>
    <row r="10" spans="1:10" s="57" customFormat="1" ht="21.95" customHeight="1">
      <c r="B10" s="70"/>
      <c r="C10" s="104"/>
      <c r="E10" s="105"/>
      <c r="F10" s="103"/>
      <c r="G10" s="127" t="str">
        <f>IF(F10="","",IF(OR(MID(F10,7,1)="1",MID(F10,7,1)="2",MID(F10,7,1)="3",MID(F10,7,1)="4"),"","주민등록번호 입력 오류！"))</f>
        <v/>
      </c>
      <c r="H10" s="128"/>
      <c r="I10" s="128"/>
      <c r="J10" s="106"/>
    </row>
    <row r="11" spans="1:10" ht="20.100000000000001" customHeight="1">
      <c r="A11" s="52"/>
      <c r="B11" s="54" t="s">
        <v>198</v>
      </c>
      <c r="C11" s="52"/>
      <c r="D11" s="52"/>
      <c r="E11" s="53"/>
      <c r="F11" s="53"/>
      <c r="G11" s="73"/>
      <c r="H11" s="68"/>
    </row>
    <row r="12" spans="1:10" s="57" customFormat="1" ht="20.100000000000001" customHeight="1">
      <c r="B12" s="63" t="s">
        <v>217</v>
      </c>
      <c r="C12" s="64" t="s">
        <v>218</v>
      </c>
      <c r="D12" s="123" t="s">
        <v>219</v>
      </c>
      <c r="E12" s="124"/>
      <c r="F12" s="125"/>
      <c r="G12" s="69"/>
      <c r="H12" s="69"/>
    </row>
    <row r="13" spans="1:10" s="57" customFormat="1" ht="21.95" customHeight="1">
      <c r="B13" s="105"/>
      <c r="C13" s="76"/>
      <c r="D13" s="120"/>
      <c r="E13" s="121"/>
      <c r="F13" s="122"/>
      <c r="G13" s="72"/>
      <c r="H13" s="67"/>
    </row>
    <row r="14" spans="1:10" ht="20.100000000000001" customHeight="1">
      <c r="B14" s="50"/>
      <c r="G14" s="71"/>
      <c r="H14" s="65"/>
    </row>
    <row r="15" spans="1:10" ht="20.100000000000001" customHeight="1">
      <c r="B15" s="119" t="s">
        <v>195</v>
      </c>
      <c r="C15" s="119"/>
      <c r="G15" s="71"/>
      <c r="H15" s="65"/>
    </row>
    <row r="16" spans="1:10" ht="20.100000000000001" customHeight="1">
      <c r="B16" s="54" t="s">
        <v>197</v>
      </c>
      <c r="C16" s="102"/>
      <c r="E16" s="54" t="s">
        <v>199</v>
      </c>
      <c r="G16" s="71"/>
      <c r="H16" s="54" t="s">
        <v>198</v>
      </c>
    </row>
    <row r="17" spans="2:16" s="57" customFormat="1" ht="20.100000000000001" customHeight="1">
      <c r="B17" s="63" t="s">
        <v>215</v>
      </c>
      <c r="C17" s="64" t="s">
        <v>196</v>
      </c>
      <c r="E17" s="63" t="s">
        <v>242</v>
      </c>
      <c r="F17" s="64" t="s">
        <v>200</v>
      </c>
      <c r="G17" s="69"/>
      <c r="H17" s="108" t="s">
        <v>220</v>
      </c>
      <c r="I17" s="108"/>
      <c r="J17" s="108"/>
      <c r="K17" s="108"/>
      <c r="L17" s="108"/>
    </row>
    <row r="18" spans="2:16" s="57" customFormat="1" ht="21.95" customHeight="1">
      <c r="B18" s="70"/>
      <c r="C18" s="104"/>
      <c r="E18" s="105"/>
      <c r="F18" s="103"/>
      <c r="G18" s="72"/>
      <c r="H18" s="109"/>
      <c r="I18" s="109"/>
      <c r="J18" s="109"/>
      <c r="K18" s="109"/>
      <c r="L18" s="109"/>
    </row>
    <row r="19" spans="2:16" ht="20.100000000000001" customHeight="1">
      <c r="F19" s="126" t="str">
        <f>IF(F18="","",IF(OR(MID(F18,7,1)="1",MID(F18,7,1)="2",MID(F18,7,1)="3",MID(F18,7,1)="4"),"","주민등록번호 입력 오류！"))</f>
        <v/>
      </c>
      <c r="G19" s="126"/>
      <c r="H19" s="126"/>
    </row>
    <row r="20" spans="2:16" ht="20.100000000000001" customHeight="1">
      <c r="B20" s="119" t="s">
        <v>202</v>
      </c>
      <c r="C20" s="119"/>
      <c r="O20" s="58"/>
      <c r="P20" s="57"/>
    </row>
    <row r="21" spans="2:16" s="57" customFormat="1" ht="20.100000000000001" customHeight="1">
      <c r="B21" s="117" t="s">
        <v>206</v>
      </c>
      <c r="C21" s="111" t="s">
        <v>207</v>
      </c>
      <c r="D21" s="111"/>
      <c r="E21" s="111" t="s">
        <v>208</v>
      </c>
      <c r="F21" s="111"/>
      <c r="G21" s="111" t="s">
        <v>209</v>
      </c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s="57" customFormat="1" ht="21.95" customHeight="1">
      <c r="B22" s="118"/>
      <c r="C22" s="74" t="s">
        <v>97</v>
      </c>
      <c r="D22" s="74" t="s">
        <v>203</v>
      </c>
      <c r="E22" s="74" t="s">
        <v>204</v>
      </c>
      <c r="F22" s="74" t="s">
        <v>101</v>
      </c>
      <c r="G22" s="74" t="s">
        <v>221</v>
      </c>
      <c r="H22" s="74" t="s">
        <v>191</v>
      </c>
      <c r="I22" s="74" t="s">
        <v>102</v>
      </c>
      <c r="J22" s="74" t="s">
        <v>211</v>
      </c>
      <c r="K22" s="74" t="s">
        <v>205</v>
      </c>
      <c r="L22" s="74" t="s">
        <v>210</v>
      </c>
      <c r="M22" s="74" t="s">
        <v>212</v>
      </c>
      <c r="N22" s="74" t="s">
        <v>213</v>
      </c>
      <c r="O22" s="74" t="s">
        <v>214</v>
      </c>
      <c r="P22" s="75" t="s">
        <v>222</v>
      </c>
    </row>
    <row r="23" spans="2:16" s="57" customFormat="1" ht="21.95" customHeight="1">
      <c r="B23" s="92"/>
      <c r="C23" s="93"/>
      <c r="D23" s="94"/>
      <c r="E23" s="93"/>
      <c r="F23" s="94"/>
      <c r="G23" s="97">
        <v>31</v>
      </c>
      <c r="H23" s="97">
        <v>1</v>
      </c>
      <c r="I23" s="95"/>
      <c r="J23" s="96"/>
      <c r="K23" s="99">
        <f>I23*J23</f>
        <v>0</v>
      </c>
      <c r="L23" s="92"/>
      <c r="M23" s="96"/>
      <c r="N23" s="99">
        <f>I23*M23</f>
        <v>0</v>
      </c>
      <c r="O23" s="99">
        <f>ROUNDDOWN(K23*0.5%,-1)</f>
        <v>0</v>
      </c>
      <c r="P23" s="98" t="s">
        <v>189</v>
      </c>
    </row>
    <row r="24" spans="2:16" s="57" customFormat="1" ht="21.95" customHeight="1">
      <c r="B24" s="92"/>
      <c r="C24" s="93"/>
      <c r="D24" s="94"/>
      <c r="E24" s="93"/>
      <c r="F24" s="94"/>
      <c r="G24" s="97"/>
      <c r="H24" s="97"/>
      <c r="I24" s="95"/>
      <c r="J24" s="96"/>
      <c r="K24" s="99">
        <f t="shared" ref="K23:K28" si="0">I24*J24</f>
        <v>0</v>
      </c>
      <c r="L24" s="92"/>
      <c r="M24" s="96"/>
      <c r="N24" s="99">
        <f t="shared" ref="N24" si="1">I24*M24</f>
        <v>0</v>
      </c>
      <c r="O24" s="99">
        <f t="shared" ref="O24" si="2">ROUNDDOWN(K24*0.5%,-1)</f>
        <v>0</v>
      </c>
      <c r="P24" s="98"/>
    </row>
    <row r="25" spans="2:16" s="57" customFormat="1" ht="21.95" customHeight="1">
      <c r="B25" s="92"/>
      <c r="C25" s="93"/>
      <c r="D25" s="94"/>
      <c r="E25" s="93"/>
      <c r="F25" s="94"/>
      <c r="G25" s="97"/>
      <c r="H25" s="97"/>
      <c r="I25" s="95"/>
      <c r="J25" s="96"/>
      <c r="K25" s="99">
        <f t="shared" si="0"/>
        <v>0</v>
      </c>
      <c r="L25" s="92"/>
      <c r="M25" s="96"/>
      <c r="N25" s="99">
        <f t="shared" ref="N25:N27" si="3">I25*M25</f>
        <v>0</v>
      </c>
      <c r="O25" s="99">
        <f t="shared" ref="O25:O27" si="4">ROUNDDOWN(K25*0.5%,-1)</f>
        <v>0</v>
      </c>
      <c r="P25" s="98"/>
    </row>
    <row r="26" spans="2:16" s="57" customFormat="1" ht="21.95" customHeight="1">
      <c r="B26" s="92"/>
      <c r="C26" s="93"/>
      <c r="D26" s="94"/>
      <c r="E26" s="93"/>
      <c r="F26" s="94"/>
      <c r="G26" s="97"/>
      <c r="H26" s="97"/>
      <c r="I26" s="95"/>
      <c r="J26" s="96"/>
      <c r="K26" s="99">
        <f t="shared" si="0"/>
        <v>0</v>
      </c>
      <c r="L26" s="92"/>
      <c r="M26" s="96"/>
      <c r="N26" s="99">
        <f t="shared" si="3"/>
        <v>0</v>
      </c>
      <c r="O26" s="99">
        <f t="shared" si="4"/>
        <v>0</v>
      </c>
      <c r="P26" s="98"/>
    </row>
    <row r="27" spans="2:16" s="57" customFormat="1" ht="21.95" customHeight="1">
      <c r="B27" s="92"/>
      <c r="C27" s="93"/>
      <c r="D27" s="94"/>
      <c r="E27" s="93"/>
      <c r="F27" s="94"/>
      <c r="G27" s="97"/>
      <c r="H27" s="97"/>
      <c r="I27" s="95"/>
      <c r="J27" s="96"/>
      <c r="K27" s="99">
        <f t="shared" si="0"/>
        <v>0</v>
      </c>
      <c r="L27" s="92"/>
      <c r="M27" s="96"/>
      <c r="N27" s="99">
        <f t="shared" si="3"/>
        <v>0</v>
      </c>
      <c r="O27" s="99">
        <f t="shared" si="4"/>
        <v>0</v>
      </c>
      <c r="P27" s="98"/>
    </row>
    <row r="28" spans="2:16" s="57" customFormat="1" ht="21.95" customHeight="1" thickBot="1">
      <c r="B28" s="92"/>
      <c r="C28" s="93"/>
      <c r="D28" s="94"/>
      <c r="E28" s="93"/>
      <c r="F28" s="94"/>
      <c r="G28" s="97"/>
      <c r="H28" s="97"/>
      <c r="I28" s="95"/>
      <c r="J28" s="96"/>
      <c r="K28" s="99">
        <f t="shared" si="0"/>
        <v>0</v>
      </c>
      <c r="L28" s="92"/>
      <c r="M28" s="96"/>
      <c r="N28" s="99">
        <f t="shared" ref="N28" si="5">I28*M28</f>
        <v>0</v>
      </c>
      <c r="O28" s="99">
        <f t="shared" ref="O28" si="6">ROUNDDOWN(K28*0.5%,-1)</f>
        <v>0</v>
      </c>
      <c r="P28" s="98"/>
    </row>
    <row r="29" spans="2:16" s="57" customFormat="1" ht="20.100000000000001" customHeight="1" thickTop="1">
      <c r="B29" s="112" t="s">
        <v>223</v>
      </c>
      <c r="C29" s="113"/>
      <c r="D29" s="113"/>
      <c r="E29" s="113"/>
      <c r="F29" s="114"/>
      <c r="G29" s="80"/>
      <c r="H29" s="81"/>
      <c r="I29" s="82">
        <f>SUM(I23:I28)</f>
        <v>0</v>
      </c>
      <c r="J29" s="81"/>
      <c r="K29" s="82">
        <f>SUM(K23:K28)</f>
        <v>0</v>
      </c>
      <c r="L29" s="81"/>
      <c r="M29" s="81"/>
      <c r="N29" s="82">
        <f>SUM(N23:N28)</f>
        <v>0</v>
      </c>
      <c r="O29" s="82">
        <f>SUM(O23:O28)</f>
        <v>0</v>
      </c>
      <c r="P29" s="81"/>
    </row>
    <row r="30" spans="2:16" ht="20.100000000000001" customHeight="1"/>
    <row r="31" spans="2:16" ht="20.100000000000001" customHeight="1"/>
    <row r="32" spans="2:16" ht="20.100000000000001" customHeight="1"/>
    <row r="33" spans="2:3" ht="21.95" customHeight="1">
      <c r="B33" s="115" t="s">
        <v>224</v>
      </c>
      <c r="C33" s="115"/>
    </row>
    <row r="34" spans="2:3" ht="21.95" customHeight="1"/>
    <row r="35" spans="2:3" ht="21.95" customHeight="1">
      <c r="B35" s="100" t="s">
        <v>239</v>
      </c>
    </row>
    <row r="36" spans="2:3" ht="5.0999999999999996" customHeight="1"/>
    <row r="37" spans="2:3" ht="21.95" customHeight="1">
      <c r="B37" s="101" t="s">
        <v>240</v>
      </c>
    </row>
    <row r="38" spans="2:3" ht="21.95" customHeight="1"/>
    <row r="39" spans="2:3" ht="21.95" customHeight="1"/>
    <row r="40" spans="2:3" ht="21.95" customHeight="1"/>
    <row r="41" spans="2:3" ht="21.95" customHeight="1"/>
    <row r="42" spans="2:3" ht="21.95" customHeight="1"/>
    <row r="43" spans="2:3" ht="21.95" customHeight="1"/>
    <row r="44" spans="2:3" ht="21.95" customHeight="1"/>
    <row r="45" spans="2:3" ht="21.95" customHeight="1"/>
    <row r="46" spans="2:3" ht="21.95" customHeight="1"/>
    <row r="47" spans="2:3" ht="21.95" customHeight="1"/>
    <row r="48" spans="2:3" ht="21.95" customHeight="1"/>
    <row r="49" spans="2:16" ht="21.95" customHeight="1"/>
    <row r="50" spans="2:16" ht="21.95" customHeight="1"/>
    <row r="51" spans="2:16" ht="21.95" customHeight="1"/>
    <row r="52" spans="2:16" ht="21.95" customHeight="1"/>
    <row r="53" spans="2:16" ht="21.95" customHeight="1">
      <c r="B53" s="51"/>
    </row>
    <row r="54" spans="2:16" ht="5.0999999999999996" customHeight="1">
      <c r="B54" s="51"/>
    </row>
    <row r="55" spans="2:16" ht="21.95" customHeight="1">
      <c r="B55" s="100" t="s">
        <v>238</v>
      </c>
    </row>
    <row r="56" spans="2:16" ht="21.95" customHeight="1">
      <c r="B56" s="48" t="s">
        <v>229</v>
      </c>
      <c r="E56" s="48" t="s">
        <v>234</v>
      </c>
    </row>
    <row r="57" spans="2:16" ht="15" customHeight="1">
      <c r="B57" s="48" t="s">
        <v>230</v>
      </c>
      <c r="E57" s="48" t="s">
        <v>235</v>
      </c>
    </row>
    <row r="58" spans="2:16" ht="15" customHeight="1">
      <c r="B58" s="48" t="s">
        <v>231</v>
      </c>
      <c r="E58" s="48" t="s">
        <v>236</v>
      </c>
    </row>
    <row r="59" spans="2:16" ht="15" customHeight="1">
      <c r="B59" s="48" t="s">
        <v>232</v>
      </c>
      <c r="E59" s="48" t="s">
        <v>237</v>
      </c>
    </row>
    <row r="60" spans="2:16" ht="15" customHeight="1">
      <c r="B60" s="48" t="s">
        <v>233</v>
      </c>
    </row>
    <row r="61" spans="2:16" ht="21.95" customHeight="1"/>
    <row r="62" spans="2:16" ht="24" customHeight="1">
      <c r="B62" s="110" t="s">
        <v>241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</sheetData>
  <mergeCells count="18">
    <mergeCell ref="D2:E2"/>
    <mergeCell ref="E21:F21"/>
    <mergeCell ref="B21:B22"/>
    <mergeCell ref="B2:C2"/>
    <mergeCell ref="B4:C4"/>
    <mergeCell ref="B15:C15"/>
    <mergeCell ref="D13:F13"/>
    <mergeCell ref="D12:F12"/>
    <mergeCell ref="B20:C20"/>
    <mergeCell ref="C21:D21"/>
    <mergeCell ref="F19:H19"/>
    <mergeCell ref="G10:I10"/>
    <mergeCell ref="H17:L17"/>
    <mergeCell ref="H18:L18"/>
    <mergeCell ref="B62:P62"/>
    <mergeCell ref="G21:P21"/>
    <mergeCell ref="B29:F29"/>
    <mergeCell ref="B33:C33"/>
  </mergeCells>
  <phoneticPr fontId="16" type="noConversion"/>
  <dataValidations xWindow="279" yWindow="327" count="7">
    <dataValidation type="list" allowBlank="1" showInputMessage="1" showErrorMessage="1" promptTitle="실제 양도한 년도를 입력하시오" sqref="B5">
      <formula1>"2018,2019,2020,2021"</formula1>
    </dataValidation>
    <dataValidation type="list" allowBlank="1" showInputMessage="1" showErrorMessage="1" sqref="D5:D6 C5">
      <formula1>"1,2,3,4"</formula1>
    </dataValidation>
    <dataValidation type="list" allowBlank="1" showInputMessage="1" showErrorMessage="1" sqref="G23:G28">
      <formula1>"11,12,13,31,32,33,41,42,43,51,62,61"</formula1>
    </dataValidation>
    <dataValidation type="list" allowBlank="1" showInputMessage="1" showErrorMessage="1" sqref="H23:H28">
      <formula1>"1,2,3,4,5,6,7,8,9,10"</formula1>
    </dataValidation>
    <dataValidation type="list" allowBlank="1" showInputMessage="1" showErrorMessage="1" sqref="P23:P28">
      <formula1>"1-41,1-42,1-61,1-62,1-70"</formula1>
    </dataValidation>
    <dataValidation type="textLength" operator="equal" allowBlank="1" showInputMessage="1" showErrorMessage="1" errorTitle="주민등록번호 입력 오류" error="유효하지 않은 주민등록번호입니다. 다시 정확히 입력해 주세요." promptTitle="주민등록번호 입력" prompt="주민등록번호 13자리를 &quot;-&quot;없이 입력해 주세요." sqref="F10 F18">
      <formula1>13</formula1>
    </dataValidation>
    <dataValidation type="textLength" operator="equal" allowBlank="1" showInputMessage="1" showErrorMessage="1" errorTitle="사업자등록번호 입력 오류" error="유효하지 않은 사업자등록번호입니다. 다시 정확히 입력해 주세요." promptTitle="사업자등록번호 입력" prompt="사업자등록번호 10자리를 &quot;-&quot; 없이 입력하세요." sqref="C10 C18">
      <formula1>10</formula1>
    </dataValidation>
  </dataValidations>
  <printOptions horizontalCentered="1"/>
  <pageMargins left="0.11811023622047245" right="0.11811023622047245" top="0.55118110236220474" bottom="0.15748031496062992" header="0.11811023622047245" footer="0.11811023622047245"/>
  <pageSetup paperSize="9" scale="85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P34"/>
  <sheetViews>
    <sheetView showGridLines="0" showZeros="0" workbookViewId="0">
      <selection activeCell="P35" sqref="P35"/>
    </sheetView>
  </sheetViews>
  <sheetFormatPr defaultRowHeight="16.5"/>
  <cols>
    <col min="1" max="1" width="1.625" customWidth="1"/>
    <col min="2" max="2" width="9.25" bestFit="1" customWidth="1"/>
    <col min="3" max="4" width="5.625" customWidth="1"/>
    <col min="5" max="6" width="4.625" customWidth="1"/>
    <col min="7" max="8" width="5.625" customWidth="1"/>
    <col min="10" max="11" width="5.625" customWidth="1"/>
    <col min="12" max="15" width="4.625" customWidth="1"/>
    <col min="16" max="16" width="11.625" customWidth="1"/>
  </cols>
  <sheetData>
    <row r="1" spans="2:16" ht="9.9499999999999993" customHeight="1"/>
    <row r="2" spans="2:16">
      <c r="B2" s="203" t="s">
        <v>90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205"/>
      <c r="O2" s="205"/>
      <c r="P2" s="206"/>
    </row>
    <row r="3" spans="2:16" ht="26.25" customHeight="1">
      <c r="B3" s="207" t="s">
        <v>225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</row>
    <row r="4" spans="2:16" ht="17.25" customHeight="1">
      <c r="B4" s="210" t="s">
        <v>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2:16"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  <c r="P5" s="216"/>
    </row>
    <row r="6" spans="2:16" ht="20.100000000000001" customHeight="1">
      <c r="B6" s="197" t="s">
        <v>4</v>
      </c>
      <c r="C6" s="198"/>
      <c r="D6" s="199"/>
      <c r="E6" s="200"/>
      <c r="F6" s="201" t="s">
        <v>40</v>
      </c>
      <c r="G6" s="198"/>
      <c r="H6" s="199"/>
      <c r="I6" s="199"/>
      <c r="J6" s="199"/>
      <c r="K6" s="199"/>
      <c r="L6" s="200"/>
      <c r="M6" s="201" t="s">
        <v>59</v>
      </c>
      <c r="N6" s="198"/>
      <c r="O6" s="198" t="s">
        <v>60</v>
      </c>
      <c r="P6" s="202"/>
    </row>
    <row r="7" spans="2:16" ht="5.0999999999999996" customHeight="1" thickBot="1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</row>
    <row r="8" spans="2:16" ht="35.1" customHeight="1" thickBot="1">
      <c r="B8" s="169" t="str">
        <f>"□ 과세기간 "&amp;기본사항!B5&amp;" 년 "&amp;기본사항!C5&amp;" 분기 양도분 (「증권거래세법」 제3조제3호의 납세의무자)"</f>
        <v>□ 과세기간  년  분기 양도분 (「증권거래세법」 제3조제3호의 납세의무자)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1"/>
    </row>
    <row r="9" spans="2:16" ht="5.0999999999999996" customHeight="1" thickBo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2:16" ht="15" customHeight="1" thickTop="1">
      <c r="B10" s="172" t="s">
        <v>92</v>
      </c>
      <c r="C10" s="173"/>
      <c r="D10" s="178" t="s">
        <v>63</v>
      </c>
      <c r="E10" s="179"/>
      <c r="F10" s="179"/>
      <c r="G10" s="180"/>
      <c r="H10" s="184">
        <f>기본사항!B10</f>
        <v>0</v>
      </c>
      <c r="I10" s="184"/>
      <c r="J10" s="185"/>
      <c r="K10" s="188" t="s">
        <v>8</v>
      </c>
      <c r="L10" s="189"/>
      <c r="M10" s="190"/>
      <c r="N10" s="184">
        <f>IF(AND(H10=0,H12=0),0,IF(H10=0,TEXT(기본사항!F10,"000000-0000000"),TEXT(기본사항!C10,"000-00-00000")))</f>
        <v>0</v>
      </c>
      <c r="O10" s="184"/>
      <c r="P10" s="185"/>
    </row>
    <row r="11" spans="2:16" ht="15" customHeight="1">
      <c r="B11" s="174"/>
      <c r="C11" s="175"/>
      <c r="D11" s="181"/>
      <c r="E11" s="182"/>
      <c r="F11" s="182"/>
      <c r="G11" s="183"/>
      <c r="H11" s="186"/>
      <c r="I11" s="186"/>
      <c r="J11" s="187"/>
      <c r="K11" s="191" t="s">
        <v>64</v>
      </c>
      <c r="L11" s="192"/>
      <c r="M11" s="193"/>
      <c r="N11" s="186"/>
      <c r="O11" s="186"/>
      <c r="P11" s="187"/>
    </row>
    <row r="12" spans="2:16" ht="30" customHeight="1">
      <c r="B12" s="174"/>
      <c r="C12" s="175"/>
      <c r="D12" s="194" t="s">
        <v>65</v>
      </c>
      <c r="E12" s="195"/>
      <c r="F12" s="195"/>
      <c r="G12" s="196"/>
      <c r="H12" s="155">
        <f>기본사항!E10</f>
        <v>0</v>
      </c>
      <c r="I12" s="155"/>
      <c r="J12" s="156"/>
      <c r="K12" s="157" t="s">
        <v>66</v>
      </c>
      <c r="L12" s="158"/>
      <c r="M12" s="159"/>
      <c r="N12" s="155">
        <f>기본사항!B13</f>
        <v>0</v>
      </c>
      <c r="O12" s="155"/>
      <c r="P12" s="156"/>
    </row>
    <row r="13" spans="2:16" ht="30" customHeight="1" thickBot="1">
      <c r="B13" s="176"/>
      <c r="C13" s="177"/>
      <c r="D13" s="160" t="s">
        <v>67</v>
      </c>
      <c r="E13" s="161"/>
      <c r="F13" s="161"/>
      <c r="G13" s="162"/>
      <c r="H13" s="163">
        <f>기본사항!D13</f>
        <v>0</v>
      </c>
      <c r="I13" s="164"/>
      <c r="J13" s="164"/>
      <c r="K13" s="164"/>
      <c r="L13" s="164"/>
      <c r="M13" s="164"/>
      <c r="N13" s="164"/>
      <c r="O13" s="164"/>
      <c r="P13" s="165"/>
    </row>
    <row r="14" spans="2:16" ht="5.0999999999999996" customHeight="1" thickTop="1" thickBo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</row>
    <row r="15" spans="2:16" ht="30" customHeight="1" thickTop="1">
      <c r="B15" s="141" t="s">
        <v>93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ht="15" customHeight="1">
      <c r="B16" s="17" t="s">
        <v>94</v>
      </c>
      <c r="C16" s="144" t="s">
        <v>185</v>
      </c>
      <c r="D16" s="145"/>
      <c r="E16" s="145"/>
      <c r="F16" s="146"/>
      <c r="G16" s="144" t="s">
        <v>188</v>
      </c>
      <c r="H16" s="145"/>
      <c r="I16" s="146"/>
      <c r="J16" s="144" t="s">
        <v>186</v>
      </c>
      <c r="K16" s="145"/>
      <c r="L16" s="145"/>
      <c r="M16" s="145"/>
      <c r="N16" s="144" t="s">
        <v>187</v>
      </c>
      <c r="O16" s="145"/>
      <c r="P16" s="146"/>
    </row>
    <row r="17" spans="2:16" ht="15" customHeight="1">
      <c r="B17" s="18" t="s">
        <v>95</v>
      </c>
      <c r="C17" s="147"/>
      <c r="D17" s="148"/>
      <c r="E17" s="148"/>
      <c r="F17" s="149"/>
      <c r="G17" s="147"/>
      <c r="H17" s="148"/>
      <c r="I17" s="149"/>
      <c r="J17" s="147"/>
      <c r="K17" s="148"/>
      <c r="L17" s="148"/>
      <c r="M17" s="148"/>
      <c r="N17" s="147"/>
      <c r="O17" s="148"/>
      <c r="P17" s="149"/>
    </row>
    <row r="18" spans="2:16" ht="15" customHeight="1">
      <c r="B18" s="18" t="s">
        <v>96</v>
      </c>
      <c r="C18" s="144" t="s">
        <v>97</v>
      </c>
      <c r="D18" s="146"/>
      <c r="E18" s="144" t="s">
        <v>98</v>
      </c>
      <c r="F18" s="146"/>
      <c r="G18" s="144" t="s">
        <v>100</v>
      </c>
      <c r="H18" s="146"/>
      <c r="I18" s="152" t="s">
        <v>101</v>
      </c>
      <c r="J18" s="144" t="s">
        <v>100</v>
      </c>
      <c r="K18" s="146"/>
      <c r="L18" s="144" t="s">
        <v>101</v>
      </c>
      <c r="M18" s="145"/>
      <c r="N18" s="144" t="s">
        <v>102</v>
      </c>
      <c r="O18" s="146"/>
      <c r="P18" s="152" t="s">
        <v>103</v>
      </c>
    </row>
    <row r="19" spans="2:16" ht="15" customHeight="1">
      <c r="B19" s="19"/>
      <c r="C19" s="150"/>
      <c r="D19" s="151"/>
      <c r="E19" s="150" t="s">
        <v>99</v>
      </c>
      <c r="F19" s="151"/>
      <c r="G19" s="150"/>
      <c r="H19" s="151"/>
      <c r="I19" s="153"/>
      <c r="J19" s="150"/>
      <c r="K19" s="151"/>
      <c r="L19" s="150"/>
      <c r="M19" s="154"/>
      <c r="N19" s="150"/>
      <c r="O19" s="151"/>
      <c r="P19" s="153"/>
    </row>
    <row r="20" spans="2:16" ht="27.95" customHeight="1">
      <c r="B20" s="86">
        <f>기본사항!B23</f>
        <v>0</v>
      </c>
      <c r="C20" s="135">
        <f>기본사항!C23</f>
        <v>0</v>
      </c>
      <c r="D20" s="136"/>
      <c r="E20" s="137">
        <f>기본사항!D23</f>
        <v>0</v>
      </c>
      <c r="F20" s="138"/>
      <c r="G20" s="137" t="str">
        <f>IF($C20=0,"",$H$12)</f>
        <v/>
      </c>
      <c r="H20" s="138"/>
      <c r="I20" s="87" t="str">
        <f>IF(C20=0,"",$N$10)</f>
        <v/>
      </c>
      <c r="J20" s="135">
        <f>기본사항!E23</f>
        <v>0</v>
      </c>
      <c r="K20" s="136"/>
      <c r="L20" s="137">
        <f>기본사항!F23</f>
        <v>0</v>
      </c>
      <c r="M20" s="138"/>
      <c r="N20" s="139">
        <f>기본사항!I23</f>
        <v>0</v>
      </c>
      <c r="O20" s="140"/>
      <c r="P20" s="88">
        <f>기본사항!K23</f>
        <v>0</v>
      </c>
    </row>
    <row r="21" spans="2:16" ht="27.95" customHeight="1">
      <c r="B21" s="86">
        <f>기본사항!B24</f>
        <v>0</v>
      </c>
      <c r="C21" s="135">
        <f>기본사항!C24</f>
        <v>0</v>
      </c>
      <c r="D21" s="136"/>
      <c r="E21" s="137">
        <f>기본사항!D24</f>
        <v>0</v>
      </c>
      <c r="F21" s="138"/>
      <c r="G21" s="137" t="str">
        <f t="shared" ref="G21:G25" si="0">IF($C21=0,"",$H$12)</f>
        <v/>
      </c>
      <c r="H21" s="138"/>
      <c r="I21" s="87" t="str">
        <f t="shared" ref="I21:I25" si="1">IF(C21=0,"",$N$10)</f>
        <v/>
      </c>
      <c r="J21" s="135">
        <f>기본사항!E24</f>
        <v>0</v>
      </c>
      <c r="K21" s="136"/>
      <c r="L21" s="137">
        <f>기본사항!F24</f>
        <v>0</v>
      </c>
      <c r="M21" s="138"/>
      <c r="N21" s="139">
        <f>기본사항!I24</f>
        <v>0</v>
      </c>
      <c r="O21" s="140"/>
      <c r="P21" s="88">
        <f>기본사항!K24</f>
        <v>0</v>
      </c>
    </row>
    <row r="22" spans="2:16" ht="27.95" customHeight="1">
      <c r="B22" s="86">
        <f>기본사항!B25</f>
        <v>0</v>
      </c>
      <c r="C22" s="135">
        <f>기본사항!C25</f>
        <v>0</v>
      </c>
      <c r="D22" s="136"/>
      <c r="E22" s="137">
        <f>기본사항!D25</f>
        <v>0</v>
      </c>
      <c r="F22" s="138"/>
      <c r="G22" s="137" t="str">
        <f t="shared" si="0"/>
        <v/>
      </c>
      <c r="H22" s="138"/>
      <c r="I22" s="87" t="str">
        <f t="shared" si="1"/>
        <v/>
      </c>
      <c r="J22" s="135">
        <f>기본사항!E25</f>
        <v>0</v>
      </c>
      <c r="K22" s="136"/>
      <c r="L22" s="137">
        <f>기본사항!F25</f>
        <v>0</v>
      </c>
      <c r="M22" s="138"/>
      <c r="N22" s="139">
        <f>기본사항!I25</f>
        <v>0</v>
      </c>
      <c r="O22" s="140"/>
      <c r="P22" s="88">
        <f>기본사항!K25</f>
        <v>0</v>
      </c>
    </row>
    <row r="23" spans="2:16" ht="27.95" customHeight="1">
      <c r="B23" s="86">
        <f>기본사항!B26</f>
        <v>0</v>
      </c>
      <c r="C23" s="135">
        <f>기본사항!C26</f>
        <v>0</v>
      </c>
      <c r="D23" s="136"/>
      <c r="E23" s="137">
        <f>기본사항!D26</f>
        <v>0</v>
      </c>
      <c r="F23" s="138"/>
      <c r="G23" s="137" t="str">
        <f t="shared" si="0"/>
        <v/>
      </c>
      <c r="H23" s="138"/>
      <c r="I23" s="87" t="str">
        <f t="shared" si="1"/>
        <v/>
      </c>
      <c r="J23" s="135">
        <f>기본사항!E26</f>
        <v>0</v>
      </c>
      <c r="K23" s="136"/>
      <c r="L23" s="137">
        <f>기본사항!F26</f>
        <v>0</v>
      </c>
      <c r="M23" s="138"/>
      <c r="N23" s="139">
        <f>기본사항!I26</f>
        <v>0</v>
      </c>
      <c r="O23" s="140"/>
      <c r="P23" s="88">
        <f>기본사항!K26</f>
        <v>0</v>
      </c>
    </row>
    <row r="24" spans="2:16" ht="27.95" customHeight="1">
      <c r="B24" s="86">
        <f>기본사항!B27</f>
        <v>0</v>
      </c>
      <c r="C24" s="135">
        <f>기본사항!C27</f>
        <v>0</v>
      </c>
      <c r="D24" s="136"/>
      <c r="E24" s="137">
        <f>기본사항!D27</f>
        <v>0</v>
      </c>
      <c r="F24" s="138"/>
      <c r="G24" s="137" t="str">
        <f t="shared" si="0"/>
        <v/>
      </c>
      <c r="H24" s="138"/>
      <c r="I24" s="87" t="str">
        <f t="shared" si="1"/>
        <v/>
      </c>
      <c r="J24" s="135">
        <f>기본사항!E27</f>
        <v>0</v>
      </c>
      <c r="K24" s="136"/>
      <c r="L24" s="137">
        <f>기본사항!F27</f>
        <v>0</v>
      </c>
      <c r="M24" s="138"/>
      <c r="N24" s="139">
        <f>기본사항!I27</f>
        <v>0</v>
      </c>
      <c r="O24" s="140"/>
      <c r="P24" s="88">
        <f>기본사항!K27</f>
        <v>0</v>
      </c>
    </row>
    <row r="25" spans="2:16" ht="27.95" customHeight="1">
      <c r="B25" s="86">
        <f>기본사항!B28</f>
        <v>0</v>
      </c>
      <c r="C25" s="135">
        <f>기본사항!C28</f>
        <v>0</v>
      </c>
      <c r="D25" s="136"/>
      <c r="E25" s="137">
        <f>기본사항!D28</f>
        <v>0</v>
      </c>
      <c r="F25" s="138"/>
      <c r="G25" s="137" t="str">
        <f t="shared" si="0"/>
        <v/>
      </c>
      <c r="H25" s="138"/>
      <c r="I25" s="87" t="str">
        <f t="shared" si="1"/>
        <v/>
      </c>
      <c r="J25" s="135">
        <f>기본사항!E28</f>
        <v>0</v>
      </c>
      <c r="K25" s="136"/>
      <c r="L25" s="137">
        <f>기본사항!F28</f>
        <v>0</v>
      </c>
      <c r="M25" s="138"/>
      <c r="N25" s="139">
        <f>기본사항!I28</f>
        <v>0</v>
      </c>
      <c r="O25" s="140"/>
      <c r="P25" s="88">
        <f>기본사항!K28</f>
        <v>0</v>
      </c>
    </row>
    <row r="26" spans="2:16" ht="27.95" customHeight="1">
      <c r="B26" s="77"/>
      <c r="C26" s="129"/>
      <c r="D26" s="130"/>
      <c r="E26" s="131"/>
      <c r="F26" s="132"/>
      <c r="G26" s="131"/>
      <c r="H26" s="132"/>
      <c r="I26" s="78"/>
      <c r="J26" s="129"/>
      <c r="K26" s="130"/>
      <c r="L26" s="131"/>
      <c r="M26" s="132"/>
      <c r="N26" s="133"/>
      <c r="O26" s="134"/>
      <c r="P26" s="79"/>
    </row>
    <row r="27" spans="2:16" ht="27.95" customHeight="1">
      <c r="B27" s="77"/>
      <c r="C27" s="129"/>
      <c r="D27" s="130"/>
      <c r="E27" s="131"/>
      <c r="F27" s="132"/>
      <c r="G27" s="131"/>
      <c r="H27" s="132"/>
      <c r="I27" s="78"/>
      <c r="J27" s="129"/>
      <c r="K27" s="130"/>
      <c r="L27" s="131"/>
      <c r="M27" s="132"/>
      <c r="N27" s="133"/>
      <c r="O27" s="134"/>
      <c r="P27" s="79"/>
    </row>
    <row r="28" spans="2:16" ht="27.95" customHeight="1">
      <c r="B28" s="77"/>
      <c r="C28" s="129"/>
      <c r="D28" s="130"/>
      <c r="E28" s="131"/>
      <c r="F28" s="132"/>
      <c r="G28" s="131"/>
      <c r="H28" s="132"/>
      <c r="I28" s="78"/>
      <c r="J28" s="129"/>
      <c r="K28" s="130"/>
      <c r="L28" s="131"/>
      <c r="M28" s="132"/>
      <c r="N28" s="133"/>
      <c r="O28" s="134"/>
      <c r="P28" s="79"/>
    </row>
    <row r="29" spans="2:16" ht="27.95" customHeight="1">
      <c r="B29" s="77"/>
      <c r="C29" s="129"/>
      <c r="D29" s="130"/>
      <c r="E29" s="131"/>
      <c r="F29" s="132"/>
      <c r="G29" s="131"/>
      <c r="H29" s="132"/>
      <c r="I29" s="78"/>
      <c r="J29" s="129"/>
      <c r="K29" s="130"/>
      <c r="L29" s="131"/>
      <c r="M29" s="132"/>
      <c r="N29" s="133"/>
      <c r="O29" s="134"/>
      <c r="P29" s="79"/>
    </row>
    <row r="30" spans="2:16" ht="27.95" customHeight="1">
      <c r="B30" s="77"/>
      <c r="C30" s="129"/>
      <c r="D30" s="130"/>
      <c r="E30" s="131"/>
      <c r="F30" s="132"/>
      <c r="G30" s="131"/>
      <c r="H30" s="132"/>
      <c r="I30" s="78"/>
      <c r="J30" s="129"/>
      <c r="K30" s="130"/>
      <c r="L30" s="131"/>
      <c r="M30" s="132"/>
      <c r="N30" s="133"/>
      <c r="O30" s="134"/>
      <c r="P30" s="79"/>
    </row>
    <row r="31" spans="2:16" ht="27.95" customHeight="1">
      <c r="B31" s="77"/>
      <c r="C31" s="129"/>
      <c r="D31" s="130"/>
      <c r="E31" s="131"/>
      <c r="F31" s="132"/>
      <c r="G31" s="131"/>
      <c r="H31" s="132"/>
      <c r="I31" s="78"/>
      <c r="J31" s="129"/>
      <c r="K31" s="130"/>
      <c r="L31" s="131"/>
      <c r="M31" s="132"/>
      <c r="N31" s="133"/>
      <c r="O31" s="134"/>
      <c r="P31" s="79"/>
    </row>
    <row r="32" spans="2:16" ht="27.95" customHeight="1">
      <c r="B32" s="77"/>
      <c r="C32" s="129"/>
      <c r="D32" s="130"/>
      <c r="E32" s="131"/>
      <c r="F32" s="132"/>
      <c r="G32" s="131"/>
      <c r="H32" s="132"/>
      <c r="I32" s="78"/>
      <c r="J32" s="129"/>
      <c r="K32" s="130"/>
      <c r="L32" s="131"/>
      <c r="M32" s="132"/>
      <c r="N32" s="133"/>
      <c r="O32" s="134"/>
      <c r="P32" s="79"/>
    </row>
    <row r="34" spans="13:16">
      <c r="M34" s="44"/>
      <c r="N34" s="45"/>
      <c r="O34" s="46" t="s">
        <v>184</v>
      </c>
      <c r="P34" s="89">
        <f>SUM(P20:P32)</f>
        <v>0</v>
      </c>
    </row>
  </sheetData>
  <mergeCells count="118">
    <mergeCell ref="B6:C6"/>
    <mergeCell ref="D6:E6"/>
    <mergeCell ref="F6:G6"/>
    <mergeCell ref="H6:L6"/>
    <mergeCell ref="M6:N6"/>
    <mergeCell ref="O6:P6"/>
    <mergeCell ref="B2:L2"/>
    <mergeCell ref="M2:P2"/>
    <mergeCell ref="B3:P3"/>
    <mergeCell ref="B4:P4"/>
    <mergeCell ref="B5:N5"/>
    <mergeCell ref="O5:P5"/>
    <mergeCell ref="H12:J12"/>
    <mergeCell ref="K12:M12"/>
    <mergeCell ref="N12:P12"/>
    <mergeCell ref="D13:G13"/>
    <mergeCell ref="H13:P13"/>
    <mergeCell ref="B7:P7"/>
    <mergeCell ref="B8:P8"/>
    <mergeCell ref="B10:C13"/>
    <mergeCell ref="D10:G11"/>
    <mergeCell ref="H10:J11"/>
    <mergeCell ref="K10:M10"/>
    <mergeCell ref="K11:M11"/>
    <mergeCell ref="N10:P11"/>
    <mergeCell ref="D12:G12"/>
    <mergeCell ref="B15:P15"/>
    <mergeCell ref="C16:F17"/>
    <mergeCell ref="G16:I17"/>
    <mergeCell ref="J16:M17"/>
    <mergeCell ref="N16:P17"/>
    <mergeCell ref="C18:D19"/>
    <mergeCell ref="E18:F18"/>
    <mergeCell ref="E19:F19"/>
    <mergeCell ref="G18:H19"/>
    <mergeCell ref="I18:I19"/>
    <mergeCell ref="J18:K19"/>
    <mergeCell ref="L18:M19"/>
    <mergeCell ref="N18:O19"/>
    <mergeCell ref="P18:P19"/>
    <mergeCell ref="C20:D20"/>
    <mergeCell ref="E20:F20"/>
    <mergeCell ref="G20:H20"/>
    <mergeCell ref="J20:K20"/>
    <mergeCell ref="L20:M20"/>
    <mergeCell ref="N20:O20"/>
    <mergeCell ref="C22:D22"/>
    <mergeCell ref="E22:F22"/>
    <mergeCell ref="G22:H22"/>
    <mergeCell ref="J22:K22"/>
    <mergeCell ref="L22:M22"/>
    <mergeCell ref="N22:O22"/>
    <mergeCell ref="C21:D21"/>
    <mergeCell ref="E21:F21"/>
    <mergeCell ref="G21:H21"/>
    <mergeCell ref="J21:K21"/>
    <mergeCell ref="L21:M21"/>
    <mergeCell ref="N21:O21"/>
    <mergeCell ref="C24:D24"/>
    <mergeCell ref="E24:F24"/>
    <mergeCell ref="G24:H24"/>
    <mergeCell ref="J24:K24"/>
    <mergeCell ref="L24:M24"/>
    <mergeCell ref="N24:O24"/>
    <mergeCell ref="C23:D23"/>
    <mergeCell ref="E23:F23"/>
    <mergeCell ref="G23:H23"/>
    <mergeCell ref="J23:K23"/>
    <mergeCell ref="L23:M23"/>
    <mergeCell ref="N23:O23"/>
    <mergeCell ref="C26:D26"/>
    <mergeCell ref="E26:F26"/>
    <mergeCell ref="G26:H26"/>
    <mergeCell ref="J26:K26"/>
    <mergeCell ref="L26:M26"/>
    <mergeCell ref="N26:O26"/>
    <mergeCell ref="C25:D25"/>
    <mergeCell ref="E25:F25"/>
    <mergeCell ref="G25:H25"/>
    <mergeCell ref="J25:K25"/>
    <mergeCell ref="L25:M25"/>
    <mergeCell ref="N25:O25"/>
    <mergeCell ref="C28:D28"/>
    <mergeCell ref="E28:F28"/>
    <mergeCell ref="G28:H28"/>
    <mergeCell ref="J28:K28"/>
    <mergeCell ref="L28:M28"/>
    <mergeCell ref="N28:O28"/>
    <mergeCell ref="C27:D27"/>
    <mergeCell ref="E27:F27"/>
    <mergeCell ref="G27:H27"/>
    <mergeCell ref="J27:K27"/>
    <mergeCell ref="L27:M27"/>
    <mergeCell ref="N27:O27"/>
    <mergeCell ref="C30:D30"/>
    <mergeCell ref="E30:F30"/>
    <mergeCell ref="G30:H30"/>
    <mergeCell ref="J30:K30"/>
    <mergeCell ref="L30:M30"/>
    <mergeCell ref="N30:O30"/>
    <mergeCell ref="C29:D29"/>
    <mergeCell ref="E29:F29"/>
    <mergeCell ref="G29:H29"/>
    <mergeCell ref="J29:K29"/>
    <mergeCell ref="L29:M29"/>
    <mergeCell ref="N29:O29"/>
    <mergeCell ref="C32:D32"/>
    <mergeCell ref="E32:F32"/>
    <mergeCell ref="G32:H32"/>
    <mergeCell ref="J32:K32"/>
    <mergeCell ref="L32:M32"/>
    <mergeCell ref="N32:O32"/>
    <mergeCell ref="C31:D31"/>
    <mergeCell ref="E31:F31"/>
    <mergeCell ref="G31:H31"/>
    <mergeCell ref="J31:K31"/>
    <mergeCell ref="L31:M31"/>
    <mergeCell ref="N31:O31"/>
  </mergeCells>
  <phoneticPr fontId="16" type="noConversion"/>
  <printOptions horizontalCentered="1"/>
  <pageMargins left="0.11811023622047245" right="0.11811023622047245" top="0.74803149606299213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48"/>
  <sheetViews>
    <sheetView showGridLines="0" showZeros="0" topLeftCell="A7" workbookViewId="0">
      <selection activeCell="B42" sqref="B42:E42"/>
    </sheetView>
  </sheetViews>
  <sheetFormatPr defaultRowHeight="16.5"/>
  <cols>
    <col min="1" max="1" width="1.625" customWidth="1"/>
    <col min="2" max="2" width="4.625" customWidth="1"/>
    <col min="3" max="4" width="5.625" customWidth="1"/>
    <col min="5" max="14" width="7.125" customWidth="1"/>
  </cols>
  <sheetData>
    <row r="1" spans="2:14" ht="9.9499999999999993" customHeight="1"/>
    <row r="2" spans="2:14" ht="24.95" customHeight="1">
      <c r="B2" s="203" t="s">
        <v>56</v>
      </c>
      <c r="C2" s="204"/>
      <c r="D2" s="204"/>
      <c r="E2" s="204"/>
      <c r="F2" s="204"/>
      <c r="G2" s="204"/>
      <c r="H2" s="204"/>
      <c r="I2" s="204"/>
      <c r="J2" s="204"/>
      <c r="K2" s="394" t="s">
        <v>167</v>
      </c>
      <c r="L2" s="394"/>
      <c r="M2" s="394"/>
      <c r="N2" s="395"/>
    </row>
    <row r="3" spans="2:14" ht="20.100000000000001" customHeight="1">
      <c r="B3" s="396" t="s">
        <v>57</v>
      </c>
      <c r="C3" s="397"/>
      <c r="D3" s="397"/>
      <c r="E3" s="397"/>
      <c r="F3" s="397"/>
      <c r="G3" s="397"/>
      <c r="H3" s="398" t="s">
        <v>168</v>
      </c>
      <c r="I3" s="398"/>
      <c r="J3" s="398"/>
      <c r="K3" s="399" t="s">
        <v>163</v>
      </c>
      <c r="L3" s="399"/>
      <c r="M3" s="399"/>
      <c r="N3" s="400"/>
    </row>
    <row r="4" spans="2:14" ht="20.100000000000001" customHeight="1">
      <c r="B4" s="396"/>
      <c r="C4" s="397"/>
      <c r="D4" s="397"/>
      <c r="E4" s="397"/>
      <c r="F4" s="397"/>
      <c r="G4" s="397"/>
      <c r="H4" s="398" t="s">
        <v>169</v>
      </c>
      <c r="I4" s="398"/>
      <c r="J4" s="398"/>
      <c r="K4" s="399"/>
      <c r="L4" s="399"/>
      <c r="M4" s="399"/>
      <c r="N4" s="400"/>
    </row>
    <row r="5" spans="2:14" ht="20.100000000000001" customHeight="1">
      <c r="B5" s="396"/>
      <c r="C5" s="397"/>
      <c r="D5" s="397"/>
      <c r="E5" s="397"/>
      <c r="F5" s="397"/>
      <c r="G5" s="397"/>
      <c r="H5" s="398" t="s">
        <v>170</v>
      </c>
      <c r="I5" s="398"/>
      <c r="J5" s="398"/>
      <c r="K5" s="399"/>
      <c r="L5" s="399"/>
      <c r="M5" s="399"/>
      <c r="N5" s="400"/>
    </row>
    <row r="6" spans="2:14" ht="15" customHeight="1">
      <c r="B6" s="390" t="s">
        <v>58</v>
      </c>
      <c r="C6" s="391"/>
      <c r="D6" s="391"/>
      <c r="E6" s="391"/>
      <c r="F6" s="391"/>
      <c r="G6" s="391"/>
      <c r="H6" s="391"/>
      <c r="I6" s="391"/>
      <c r="J6" s="391"/>
      <c r="K6" s="391"/>
      <c r="L6" s="392" t="s">
        <v>2</v>
      </c>
      <c r="M6" s="392"/>
      <c r="N6" s="393"/>
    </row>
    <row r="7" spans="2:14" ht="15" customHeight="1">
      <c r="B7" s="197" t="s">
        <v>4</v>
      </c>
      <c r="C7" s="198"/>
      <c r="D7" s="199"/>
      <c r="E7" s="199"/>
      <c r="F7" s="201" t="s">
        <v>40</v>
      </c>
      <c r="G7" s="198"/>
      <c r="H7" s="199"/>
      <c r="I7" s="199"/>
      <c r="J7" s="199"/>
      <c r="K7" s="200"/>
      <c r="L7" s="198" t="s">
        <v>164</v>
      </c>
      <c r="M7" s="198"/>
      <c r="N7" s="12" t="s">
        <v>60</v>
      </c>
    </row>
    <row r="8" spans="2:14" ht="5.0999999999999996" customHeight="1" thickBo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2:14" ht="15" customHeight="1">
      <c r="B9" s="376" t="s">
        <v>243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8"/>
    </row>
    <row r="10" spans="2:14" ht="15" customHeight="1" thickBot="1">
      <c r="B10" s="379" t="str">
        <f>"□과세기간 "&amp;기본사항!B5&amp;" 년 "&amp;기본사항!C5&amp;" 분기 양도분 (「증권거래세법」 제3조제3호의 납세의무자)"</f>
        <v>□과세기간  년  분기 양도분 (「증권거래세법」 제3조제3호의 납세의무자)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1"/>
    </row>
    <row r="11" spans="2:14" ht="5.0999999999999996" customHeight="1" thickBot="1">
      <c r="B11" s="382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4"/>
    </row>
    <row r="12" spans="2:14" ht="15" customHeight="1" thickTop="1">
      <c r="B12" s="330" t="s">
        <v>61</v>
      </c>
      <c r="C12" s="331"/>
      <c r="D12" s="338"/>
      <c r="E12" s="355" t="s">
        <v>63</v>
      </c>
      <c r="F12" s="356"/>
      <c r="G12" s="359">
        <f>'주권 또는 지분의 양도거래명세서'!H10</f>
        <v>0</v>
      </c>
      <c r="H12" s="360"/>
      <c r="I12" s="361"/>
      <c r="J12" s="365" t="s">
        <v>8</v>
      </c>
      <c r="K12" s="366"/>
      <c r="L12" s="360">
        <f>'주권 또는 지분의 양도거래명세서'!N10</f>
        <v>0</v>
      </c>
      <c r="M12" s="360"/>
      <c r="N12" s="361"/>
    </row>
    <row r="13" spans="2:14" ht="15" customHeight="1">
      <c r="B13" s="385" t="s">
        <v>62</v>
      </c>
      <c r="C13" s="386"/>
      <c r="D13" s="387"/>
      <c r="E13" s="357"/>
      <c r="F13" s="358"/>
      <c r="G13" s="362"/>
      <c r="H13" s="363"/>
      <c r="I13" s="364"/>
      <c r="J13" s="367" t="s">
        <v>64</v>
      </c>
      <c r="K13" s="368"/>
      <c r="L13" s="363"/>
      <c r="M13" s="363"/>
      <c r="N13" s="364"/>
    </row>
    <row r="14" spans="2:14" ht="15" customHeight="1">
      <c r="B14" s="349"/>
      <c r="C14" s="350"/>
      <c r="D14" s="351"/>
      <c r="E14" s="369" t="s">
        <v>65</v>
      </c>
      <c r="F14" s="370"/>
      <c r="G14" s="371" t="str">
        <f>IF(L12=0,"",'주권 또는 지분의 양도거래명세서'!H12)</f>
        <v/>
      </c>
      <c r="H14" s="372"/>
      <c r="I14" s="373"/>
      <c r="J14" s="374" t="s">
        <v>66</v>
      </c>
      <c r="K14" s="375"/>
      <c r="L14" s="388">
        <f>'주권 또는 지분의 양도거래명세서'!N12</f>
        <v>0</v>
      </c>
      <c r="M14" s="388"/>
      <c r="N14" s="389"/>
    </row>
    <row r="15" spans="2:14" ht="15" customHeight="1" thickBot="1">
      <c r="B15" s="352"/>
      <c r="C15" s="353"/>
      <c r="D15" s="354"/>
      <c r="E15" s="343" t="s">
        <v>67</v>
      </c>
      <c r="F15" s="344"/>
      <c r="G15" s="345">
        <f>'주권 또는 지분의 양도거래명세서'!H13</f>
        <v>0</v>
      </c>
      <c r="H15" s="346"/>
      <c r="I15" s="346"/>
      <c r="J15" s="346"/>
      <c r="K15" s="346"/>
      <c r="L15" s="346"/>
      <c r="M15" s="346"/>
      <c r="N15" s="347"/>
    </row>
    <row r="16" spans="2:14" ht="5.0999999999999996" customHeight="1" thickTop="1" thickBot="1">
      <c r="B16" s="241"/>
      <c r="C16" s="242"/>
      <c r="D16" s="242"/>
      <c r="E16" s="243"/>
      <c r="F16" s="243"/>
      <c r="G16" s="243"/>
      <c r="H16" s="243"/>
      <c r="I16" s="243"/>
      <c r="J16" s="243"/>
      <c r="K16" s="243"/>
      <c r="L16" s="243"/>
      <c r="M16" s="243"/>
      <c r="N16" s="348"/>
    </row>
    <row r="17" spans="2:14" ht="15" customHeight="1" thickTop="1">
      <c r="B17" s="330" t="s">
        <v>226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2"/>
      <c r="M17" s="337" t="s">
        <v>68</v>
      </c>
      <c r="N17" s="338"/>
    </row>
    <row r="18" spans="2:14" ht="15" customHeight="1"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333"/>
      <c r="M18" s="339" t="s">
        <v>69</v>
      </c>
      <c r="N18" s="340"/>
    </row>
    <row r="19" spans="2:14" ht="15" customHeight="1">
      <c r="B19" s="334"/>
      <c r="C19" s="335"/>
      <c r="D19" s="335"/>
      <c r="E19" s="335"/>
      <c r="F19" s="335"/>
      <c r="G19" s="335"/>
      <c r="H19" s="335"/>
      <c r="I19" s="335"/>
      <c r="J19" s="335"/>
      <c r="K19" s="335"/>
      <c r="L19" s="336"/>
      <c r="M19" s="341" t="s">
        <v>70</v>
      </c>
      <c r="N19" s="342"/>
    </row>
    <row r="20" spans="2:14">
      <c r="B20" s="314" t="s">
        <v>71</v>
      </c>
      <c r="C20" s="315"/>
      <c r="D20" s="316"/>
      <c r="E20" s="287">
        <f>SUM(G20:L20)</f>
        <v>0</v>
      </c>
      <c r="F20" s="288"/>
      <c r="G20" s="320">
        <f>'주권 또는 지분의 양도거래명세서'!P34</f>
        <v>0</v>
      </c>
      <c r="H20" s="288"/>
      <c r="I20" s="295"/>
      <c r="J20" s="317"/>
      <c r="K20" s="318"/>
      <c r="L20" s="319"/>
      <c r="M20" s="297"/>
      <c r="N20" s="296"/>
    </row>
    <row r="21" spans="2:14">
      <c r="B21" s="314" t="s">
        <v>171</v>
      </c>
      <c r="C21" s="315"/>
      <c r="D21" s="316"/>
      <c r="E21" s="323" t="s">
        <v>50</v>
      </c>
      <c r="F21" s="286"/>
      <c r="G21" s="324" t="s">
        <v>161</v>
      </c>
      <c r="H21" s="325"/>
      <c r="I21" s="326" t="s">
        <v>72</v>
      </c>
      <c r="J21" s="324"/>
      <c r="K21" s="327" t="s">
        <v>165</v>
      </c>
      <c r="L21" s="328"/>
      <c r="M21" s="329" t="s">
        <v>73</v>
      </c>
      <c r="N21" s="325"/>
    </row>
    <row r="22" spans="2:14">
      <c r="B22" s="314" t="s">
        <v>172</v>
      </c>
      <c r="C22" s="315"/>
      <c r="D22" s="316"/>
      <c r="E22" s="287">
        <f>SUM(G22:L22)</f>
        <v>0</v>
      </c>
      <c r="F22" s="288"/>
      <c r="G22" s="320">
        <f>ROUNDDOWN(G20*0.5%,-1)</f>
        <v>0</v>
      </c>
      <c r="H22" s="288"/>
      <c r="I22" s="287">
        <f>ROUNDDOWN(I20*0.3%,-1)</f>
        <v>0</v>
      </c>
      <c r="J22" s="320"/>
      <c r="K22" s="321">
        <f>ROUNDDOWN(K20*0.15%,-1)</f>
        <v>0</v>
      </c>
      <c r="L22" s="322"/>
      <c r="M22" s="294">
        <f>ROUNDDOWN(M20*0.15%,-1)</f>
        <v>0</v>
      </c>
      <c r="N22" s="288"/>
    </row>
    <row r="23" spans="2:14">
      <c r="B23" s="314" t="s">
        <v>74</v>
      </c>
      <c r="C23" s="315"/>
      <c r="D23" s="316"/>
      <c r="E23" s="287">
        <f t="shared" ref="E23:E24" si="0">SUM(G23:L23)</f>
        <v>0</v>
      </c>
      <c r="F23" s="288"/>
      <c r="G23" s="317"/>
      <c r="H23" s="296"/>
      <c r="I23" s="295"/>
      <c r="J23" s="317"/>
      <c r="K23" s="318"/>
      <c r="L23" s="319"/>
      <c r="M23" s="297"/>
      <c r="N23" s="296"/>
    </row>
    <row r="24" spans="2:14">
      <c r="B24" s="314" t="s">
        <v>75</v>
      </c>
      <c r="C24" s="315"/>
      <c r="D24" s="316"/>
      <c r="E24" s="287">
        <f t="shared" si="0"/>
        <v>0</v>
      </c>
      <c r="F24" s="288"/>
      <c r="G24" s="317"/>
      <c r="H24" s="296"/>
      <c r="I24" s="295"/>
      <c r="J24" s="317"/>
      <c r="K24" s="318"/>
      <c r="L24" s="319"/>
      <c r="M24" s="297"/>
      <c r="N24" s="296"/>
    </row>
    <row r="25" spans="2:14" ht="15" customHeight="1">
      <c r="B25" s="267" t="s">
        <v>76</v>
      </c>
      <c r="C25" s="268"/>
      <c r="D25" s="269"/>
      <c r="E25" s="307">
        <f>E22-E23-E24</f>
        <v>0</v>
      </c>
      <c r="F25" s="253"/>
      <c r="G25" s="307">
        <f>G22-G23-G24</f>
        <v>0</v>
      </c>
      <c r="H25" s="253"/>
      <c r="I25" s="273">
        <f t="shared" ref="I25" si="1">I22-I23-I24</f>
        <v>0</v>
      </c>
      <c r="J25" s="307"/>
      <c r="K25" s="310">
        <f t="shared" ref="K25" si="2">K22-K23-K24</f>
        <v>0</v>
      </c>
      <c r="L25" s="311"/>
      <c r="M25" s="252">
        <f>M22-M23-M24</f>
        <v>0</v>
      </c>
      <c r="N25" s="253"/>
    </row>
    <row r="26" spans="2:14" ht="15" customHeight="1">
      <c r="B26" s="304" t="s">
        <v>173</v>
      </c>
      <c r="C26" s="305"/>
      <c r="D26" s="306"/>
      <c r="E26" s="308"/>
      <c r="F26" s="299"/>
      <c r="G26" s="308"/>
      <c r="H26" s="299"/>
      <c r="I26" s="309"/>
      <c r="J26" s="308"/>
      <c r="K26" s="312"/>
      <c r="L26" s="313"/>
      <c r="M26" s="298"/>
      <c r="N26" s="299"/>
    </row>
    <row r="27" spans="2:14">
      <c r="B27" s="13" t="s">
        <v>77</v>
      </c>
      <c r="C27" s="300" t="s">
        <v>79</v>
      </c>
      <c r="D27" s="146"/>
      <c r="E27" s="301"/>
      <c r="F27" s="302"/>
      <c r="G27" s="275"/>
      <c r="H27" s="276"/>
      <c r="I27" s="279"/>
      <c r="J27" s="275"/>
      <c r="K27" s="281"/>
      <c r="L27" s="282"/>
      <c r="M27" s="303"/>
      <c r="N27" s="276"/>
    </row>
    <row r="28" spans="2:14">
      <c r="B28" s="14" t="s">
        <v>174</v>
      </c>
      <c r="C28" s="285" t="s">
        <v>28</v>
      </c>
      <c r="D28" s="286"/>
      <c r="E28" s="295"/>
      <c r="F28" s="296"/>
      <c r="G28" s="289"/>
      <c r="H28" s="290"/>
      <c r="I28" s="291"/>
      <c r="J28" s="289"/>
      <c r="K28" s="292"/>
      <c r="L28" s="293"/>
      <c r="M28" s="297"/>
      <c r="N28" s="296"/>
    </row>
    <row r="29" spans="2:14">
      <c r="B29" s="15" t="s">
        <v>78</v>
      </c>
      <c r="C29" s="285" t="s">
        <v>80</v>
      </c>
      <c r="D29" s="286"/>
      <c r="E29" s="287">
        <f>SUM(E27:F28)</f>
        <v>0</v>
      </c>
      <c r="F29" s="288"/>
      <c r="G29" s="289"/>
      <c r="H29" s="290"/>
      <c r="I29" s="291"/>
      <c r="J29" s="289"/>
      <c r="K29" s="292"/>
      <c r="L29" s="293"/>
      <c r="M29" s="294">
        <f>SUM(M27:N28)</f>
        <v>0</v>
      </c>
      <c r="N29" s="288"/>
    </row>
    <row r="30" spans="2:14" ht="15" customHeight="1">
      <c r="B30" s="267" t="s">
        <v>81</v>
      </c>
      <c r="C30" s="268"/>
      <c r="D30" s="269"/>
      <c r="E30" s="273">
        <f>E25+E29</f>
        <v>0</v>
      </c>
      <c r="F30" s="253"/>
      <c r="G30" s="275"/>
      <c r="H30" s="276"/>
      <c r="I30" s="279"/>
      <c r="J30" s="275"/>
      <c r="K30" s="281"/>
      <c r="L30" s="282"/>
      <c r="M30" s="252">
        <f>M25+M29</f>
        <v>0</v>
      </c>
      <c r="N30" s="253"/>
    </row>
    <row r="31" spans="2:14" ht="15" customHeight="1" thickBot="1">
      <c r="B31" s="270" t="s">
        <v>175</v>
      </c>
      <c r="C31" s="271"/>
      <c r="D31" s="272"/>
      <c r="E31" s="274"/>
      <c r="F31" s="255"/>
      <c r="G31" s="277"/>
      <c r="H31" s="278"/>
      <c r="I31" s="280"/>
      <c r="J31" s="277"/>
      <c r="K31" s="283"/>
      <c r="L31" s="284"/>
      <c r="M31" s="254"/>
      <c r="N31" s="255"/>
    </row>
    <row r="32" spans="2:14" ht="18" thickTop="1" thickBot="1">
      <c r="B32" s="256" t="s">
        <v>82</v>
      </c>
      <c r="C32" s="257"/>
      <c r="D32" s="258"/>
      <c r="E32" s="259"/>
      <c r="F32" s="260"/>
      <c r="G32" s="261"/>
      <c r="H32" s="262"/>
      <c r="I32" s="263"/>
      <c r="J32" s="261"/>
      <c r="K32" s="264"/>
      <c r="L32" s="265"/>
      <c r="M32" s="266"/>
      <c r="N32" s="262"/>
    </row>
    <row r="33" spans="2:14" ht="5.0999999999999996" customHeight="1" thickTop="1" thickBo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 ht="17.25" thickTop="1">
      <c r="B34" s="248" t="s">
        <v>83</v>
      </c>
      <c r="C34" s="249"/>
      <c r="D34" s="249"/>
      <c r="E34" s="249"/>
      <c r="F34" s="249"/>
      <c r="G34" s="250" t="s">
        <v>162</v>
      </c>
      <c r="H34" s="250"/>
      <c r="I34" s="250"/>
      <c r="J34" s="250"/>
      <c r="K34" s="250" t="s">
        <v>166</v>
      </c>
      <c r="L34" s="250"/>
      <c r="M34" s="250"/>
      <c r="N34" s="251"/>
    </row>
    <row r="35" spans="2:14">
      <c r="B35" s="244" t="s">
        <v>84</v>
      </c>
      <c r="C35" s="245"/>
      <c r="D35" s="245"/>
      <c r="E35" s="245"/>
      <c r="F35" s="245"/>
      <c r="G35" s="246"/>
      <c r="H35" s="246"/>
      <c r="I35" s="246"/>
      <c r="J35" s="246"/>
      <c r="K35" s="246"/>
      <c r="L35" s="246"/>
      <c r="M35" s="246"/>
      <c r="N35" s="247"/>
    </row>
    <row r="36" spans="2:14">
      <c r="B36" s="244" t="s">
        <v>85</v>
      </c>
      <c r="C36" s="245"/>
      <c r="D36" s="245"/>
      <c r="E36" s="245"/>
      <c r="F36" s="245"/>
      <c r="G36" s="246"/>
      <c r="H36" s="246"/>
      <c r="I36" s="246"/>
      <c r="J36" s="246"/>
      <c r="K36" s="246"/>
      <c r="L36" s="246"/>
      <c r="M36" s="246"/>
      <c r="N36" s="247"/>
    </row>
    <row r="37" spans="2:14" ht="17.25" thickBot="1">
      <c r="B37" s="237" t="s">
        <v>86</v>
      </c>
      <c r="C37" s="238"/>
      <c r="D37" s="238"/>
      <c r="E37" s="238"/>
      <c r="F37" s="238"/>
      <c r="G37" s="239"/>
      <c r="H37" s="239"/>
      <c r="I37" s="239"/>
      <c r="J37" s="239"/>
      <c r="K37" s="239"/>
      <c r="L37" s="239"/>
      <c r="M37" s="239"/>
      <c r="N37" s="240"/>
    </row>
    <row r="38" spans="2:14" ht="5.0999999999999996" customHeight="1" thickTop="1" thickBot="1">
      <c r="B38" s="241"/>
      <c r="C38" s="242"/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16"/>
    </row>
    <row r="39" spans="2:14" ht="30" customHeight="1" thickTop="1">
      <c r="B39" s="223" t="s">
        <v>87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5"/>
    </row>
    <row r="40" spans="2:14">
      <c r="B40" s="226" t="s">
        <v>183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8"/>
    </row>
    <row r="41" spans="2:14">
      <c r="B41" s="229" t="str">
        <f>"신고인 :          "&amp;G14&amp;"     (서명 또는 인)"</f>
        <v>신고인 :               (서명 또는 인)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1"/>
    </row>
    <row r="42" spans="2:14" ht="20.25" thickBot="1">
      <c r="B42" s="232" t="s">
        <v>88</v>
      </c>
      <c r="C42" s="233"/>
      <c r="D42" s="233"/>
      <c r="E42" s="233"/>
      <c r="F42" s="42" t="s">
        <v>89</v>
      </c>
      <c r="G42" s="42"/>
      <c r="H42" s="42"/>
      <c r="I42" s="42"/>
      <c r="J42" s="42"/>
      <c r="K42" s="42"/>
      <c r="L42" s="42"/>
      <c r="M42" s="42"/>
      <c r="N42" s="43"/>
    </row>
    <row r="43" spans="2:14" ht="15" customHeight="1" thickTop="1">
      <c r="B43" s="234" t="s">
        <v>176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</row>
    <row r="44" spans="2:14" ht="15" customHeight="1">
      <c r="B44" s="217" t="s">
        <v>177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9"/>
    </row>
    <row r="45" spans="2:14" ht="15" customHeight="1">
      <c r="B45" s="217" t="s">
        <v>178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9"/>
    </row>
    <row r="46" spans="2:14" ht="15" customHeight="1">
      <c r="B46" s="217" t="s">
        <v>179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9"/>
    </row>
    <row r="47" spans="2:14" ht="15" customHeight="1">
      <c r="B47" s="217" t="s">
        <v>180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</row>
    <row r="48" spans="2:14" ht="15" customHeight="1">
      <c r="B48" s="220" t="s">
        <v>181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</row>
  </sheetData>
  <mergeCells count="135">
    <mergeCell ref="B6:K6"/>
    <mergeCell ref="L6:N6"/>
    <mergeCell ref="B7:C7"/>
    <mergeCell ref="D7:E7"/>
    <mergeCell ref="F7:G7"/>
    <mergeCell ref="H7:K7"/>
    <mergeCell ref="L7:M7"/>
    <mergeCell ref="B2:J2"/>
    <mergeCell ref="K2:N2"/>
    <mergeCell ref="B3:G5"/>
    <mergeCell ref="H3:J3"/>
    <mergeCell ref="H4:J4"/>
    <mergeCell ref="H5:J5"/>
    <mergeCell ref="K3:N5"/>
    <mergeCell ref="E12:F13"/>
    <mergeCell ref="G12:I13"/>
    <mergeCell ref="J12:K12"/>
    <mergeCell ref="J13:K13"/>
    <mergeCell ref="E14:F14"/>
    <mergeCell ref="G14:I14"/>
    <mergeCell ref="J14:K14"/>
    <mergeCell ref="B9:N9"/>
    <mergeCell ref="B10:N10"/>
    <mergeCell ref="B11:N11"/>
    <mergeCell ref="B12:D12"/>
    <mergeCell ref="B13:D13"/>
    <mergeCell ref="L12:N13"/>
    <mergeCell ref="L14:N14"/>
    <mergeCell ref="E15:F15"/>
    <mergeCell ref="G15:N15"/>
    <mergeCell ref="B16:D16"/>
    <mergeCell ref="E16:F16"/>
    <mergeCell ref="G16:I16"/>
    <mergeCell ref="J16:K16"/>
    <mergeCell ref="L16:N16"/>
    <mergeCell ref="B14:D14"/>
    <mergeCell ref="B15:D15"/>
    <mergeCell ref="B17:L19"/>
    <mergeCell ref="M17:N17"/>
    <mergeCell ref="M18:N18"/>
    <mergeCell ref="M19:N19"/>
    <mergeCell ref="B20:D20"/>
    <mergeCell ref="E20:F20"/>
    <mergeCell ref="G20:H20"/>
    <mergeCell ref="I20:J20"/>
    <mergeCell ref="K20:L20"/>
    <mergeCell ref="M20:N20"/>
    <mergeCell ref="B22:D22"/>
    <mergeCell ref="E22:F22"/>
    <mergeCell ref="G22:H22"/>
    <mergeCell ref="I22:J22"/>
    <mergeCell ref="K22:L22"/>
    <mergeCell ref="M22:N22"/>
    <mergeCell ref="B21:D21"/>
    <mergeCell ref="E21:F21"/>
    <mergeCell ref="G21:H21"/>
    <mergeCell ref="I21:J21"/>
    <mergeCell ref="K21:L21"/>
    <mergeCell ref="M21:N21"/>
    <mergeCell ref="B24:D24"/>
    <mergeCell ref="E24:F24"/>
    <mergeCell ref="G24:H24"/>
    <mergeCell ref="I24:J24"/>
    <mergeCell ref="K24:L24"/>
    <mergeCell ref="M24:N24"/>
    <mergeCell ref="B23:D23"/>
    <mergeCell ref="E23:F23"/>
    <mergeCell ref="G23:H23"/>
    <mergeCell ref="I23:J23"/>
    <mergeCell ref="K23:L23"/>
    <mergeCell ref="M23:N23"/>
    <mergeCell ref="M25:N26"/>
    <mergeCell ref="C27:D27"/>
    <mergeCell ref="E27:F27"/>
    <mergeCell ref="G27:H27"/>
    <mergeCell ref="I27:J27"/>
    <mergeCell ref="K27:L27"/>
    <mergeCell ref="M27:N27"/>
    <mergeCell ref="B25:D25"/>
    <mergeCell ref="B26:D26"/>
    <mergeCell ref="E25:F26"/>
    <mergeCell ref="G25:H26"/>
    <mergeCell ref="I25:J26"/>
    <mergeCell ref="K25:L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B34:F34"/>
    <mergeCell ref="G34:J34"/>
    <mergeCell ref="K34:N34"/>
    <mergeCell ref="M30:N31"/>
    <mergeCell ref="B32:D32"/>
    <mergeCell ref="E32:F32"/>
    <mergeCell ref="G32:H32"/>
    <mergeCell ref="I32:J32"/>
    <mergeCell ref="K32:L32"/>
    <mergeCell ref="M32:N32"/>
    <mergeCell ref="B30:D30"/>
    <mergeCell ref="B31:D31"/>
    <mergeCell ref="E30:F31"/>
    <mergeCell ref="G30:H31"/>
    <mergeCell ref="I30:J31"/>
    <mergeCell ref="K30:L31"/>
    <mergeCell ref="B37:F37"/>
    <mergeCell ref="G37:J37"/>
    <mergeCell ref="K37:N37"/>
    <mergeCell ref="B38:D38"/>
    <mergeCell ref="E38:G38"/>
    <mergeCell ref="H38:J38"/>
    <mergeCell ref="K38:M38"/>
    <mergeCell ref="B35:F35"/>
    <mergeCell ref="G35:J35"/>
    <mergeCell ref="K35:N35"/>
    <mergeCell ref="B36:F36"/>
    <mergeCell ref="G36:J36"/>
    <mergeCell ref="K36:N36"/>
    <mergeCell ref="B44:N44"/>
    <mergeCell ref="B45:N45"/>
    <mergeCell ref="B46:N46"/>
    <mergeCell ref="B47:N47"/>
    <mergeCell ref="B48:N48"/>
    <mergeCell ref="B39:N39"/>
    <mergeCell ref="B40:N40"/>
    <mergeCell ref="B41:N41"/>
    <mergeCell ref="B42:E42"/>
    <mergeCell ref="B43:N43"/>
  </mergeCells>
  <phoneticPr fontId="16" type="noConversion"/>
  <printOptions horizontalCentered="1"/>
  <pageMargins left="0.51181102362204722" right="0.31496062992125984" top="0.74803149606299213" bottom="0.15748031496062992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B1:R33"/>
  <sheetViews>
    <sheetView showGridLines="0" showZeros="0" workbookViewId="0">
      <selection activeCell="G15" sqref="G15:H15"/>
    </sheetView>
  </sheetViews>
  <sheetFormatPr defaultRowHeight="16.5"/>
  <cols>
    <col min="1" max="1" width="1.625" customWidth="1"/>
    <col min="2" max="3" width="5.625" customWidth="1"/>
    <col min="4" max="5" width="4.625" customWidth="1"/>
    <col min="6" max="6" width="10.625" customWidth="1"/>
    <col min="7" max="18" width="4.875" customWidth="1"/>
  </cols>
  <sheetData>
    <row r="1" spans="2:18" ht="9.9499999999999993" customHeight="1"/>
    <row r="2" spans="2:18" ht="17.25" thickBot="1">
      <c r="B2" s="429" t="s">
        <v>47</v>
      </c>
      <c r="C2" s="430"/>
      <c r="D2" s="430"/>
      <c r="E2" s="430"/>
      <c r="F2" s="430"/>
      <c r="G2" s="430"/>
      <c r="H2" s="430"/>
      <c r="I2" s="430"/>
      <c r="J2" s="431"/>
      <c r="K2" s="431"/>
      <c r="L2" s="431"/>
      <c r="M2" s="431"/>
      <c r="N2" s="431"/>
      <c r="O2" s="431"/>
      <c r="P2" s="431"/>
      <c r="Q2" s="431"/>
      <c r="R2" s="432"/>
    </row>
    <row r="3" spans="2:18" ht="8.1" customHeight="1" thickTop="1">
      <c r="B3" s="8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2:18">
      <c r="B4" s="6"/>
      <c r="C4" s="433" t="s">
        <v>4</v>
      </c>
      <c r="D4" s="434"/>
      <c r="E4" s="437" t="s">
        <v>5</v>
      </c>
      <c r="F4" s="438"/>
      <c r="G4" s="441" t="s">
        <v>227</v>
      </c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2"/>
    </row>
    <row r="5" spans="2:18">
      <c r="B5" s="443"/>
      <c r="C5" s="435"/>
      <c r="D5" s="436"/>
      <c r="E5" s="439"/>
      <c r="F5" s="440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2"/>
    </row>
    <row r="6" spans="2:18">
      <c r="B6" s="443"/>
      <c r="C6" s="444"/>
      <c r="D6" s="444"/>
      <c r="E6" s="444"/>
      <c r="F6" s="444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2"/>
    </row>
    <row r="7" spans="2:18" ht="8.1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2:18" ht="26.1" customHeight="1">
      <c r="B8" s="424" t="s">
        <v>48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6"/>
    </row>
    <row r="9" spans="2:18" ht="30" customHeight="1">
      <c r="B9" s="406" t="s">
        <v>49</v>
      </c>
      <c r="C9" s="406"/>
      <c r="D9" s="406"/>
      <c r="E9" s="406"/>
      <c r="F9" s="56" t="s">
        <v>50</v>
      </c>
      <c r="G9" s="427">
        <f>'주권 또는 지분의 양도거래명세서'!C20</f>
        <v>0</v>
      </c>
      <c r="H9" s="428"/>
      <c r="I9" s="427">
        <f>'주권 또는 지분의 양도거래명세서'!C21</f>
        <v>0</v>
      </c>
      <c r="J9" s="427"/>
      <c r="K9" s="427">
        <f>'주권 또는 지분의 양도거래명세서'!C22</f>
        <v>0</v>
      </c>
      <c r="L9" s="427"/>
      <c r="M9" s="427">
        <f>'주권 또는 지분의 양도거래명세서'!C23</f>
        <v>0</v>
      </c>
      <c r="N9" s="427"/>
      <c r="O9" s="427">
        <f>'주권 또는 지분의 양도거래명세서'!C24</f>
        <v>0</v>
      </c>
      <c r="P9" s="427"/>
      <c r="Q9" s="427">
        <f>'주권 또는 지분의 양도거래명세서'!C25</f>
        <v>0</v>
      </c>
      <c r="R9" s="427"/>
    </row>
    <row r="10" spans="2:18" ht="15" customHeight="1">
      <c r="B10" s="415" t="s">
        <v>143</v>
      </c>
      <c r="C10" s="415"/>
      <c r="D10" s="415"/>
      <c r="E10" s="415"/>
      <c r="F10" s="418"/>
      <c r="G10" s="420">
        <f>'주권 또는 지분의 양도거래명세서'!E20</f>
        <v>0</v>
      </c>
      <c r="H10" s="420"/>
      <c r="I10" s="420">
        <f>'주권 또는 지분의 양도거래명세서'!E21</f>
        <v>0</v>
      </c>
      <c r="J10" s="420"/>
      <c r="K10" s="420">
        <f>'주권 또는 지분의 양도거래명세서'!E22</f>
        <v>0</v>
      </c>
      <c r="L10" s="420"/>
      <c r="M10" s="420">
        <f>'주권 또는 지분의 양도거래명세서'!E23</f>
        <v>0</v>
      </c>
      <c r="N10" s="420"/>
      <c r="O10" s="420">
        <f>'주권 또는 지분의 양도거래명세서'!E24</f>
        <v>0</v>
      </c>
      <c r="P10" s="420"/>
      <c r="Q10" s="420">
        <f>'주권 또는 지분의 양도거래명세서'!E25</f>
        <v>0</v>
      </c>
      <c r="R10" s="420"/>
    </row>
    <row r="11" spans="2:18" ht="15" customHeight="1">
      <c r="B11" s="421" t="s">
        <v>144</v>
      </c>
      <c r="C11" s="421"/>
      <c r="D11" s="421"/>
      <c r="E11" s="421"/>
      <c r="F11" s="418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</row>
    <row r="12" spans="2:18" ht="15" customHeight="1">
      <c r="B12" s="421" t="s">
        <v>145</v>
      </c>
      <c r="C12" s="421"/>
      <c r="D12" s="421"/>
      <c r="E12" s="421"/>
      <c r="F12" s="418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</row>
    <row r="13" spans="2:18" ht="15" customHeight="1">
      <c r="B13" s="422" t="s">
        <v>146</v>
      </c>
      <c r="C13" s="422"/>
      <c r="D13" s="422"/>
      <c r="E13" s="422"/>
      <c r="F13" s="418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</row>
    <row r="14" spans="2:18" ht="30" customHeight="1">
      <c r="B14" s="406" t="s">
        <v>51</v>
      </c>
      <c r="C14" s="406"/>
      <c r="D14" s="406"/>
      <c r="E14" s="406"/>
      <c r="F14" s="418"/>
      <c r="G14" s="420">
        <f>IF(G9=0,0,기본사항!G23)</f>
        <v>0</v>
      </c>
      <c r="H14" s="420"/>
      <c r="I14" s="420">
        <f>IF(I9=0,0,기본사항!G24)</f>
        <v>0</v>
      </c>
      <c r="J14" s="420"/>
      <c r="K14" s="420">
        <f>IF(K9=0,0,기본사항!G25)</f>
        <v>0</v>
      </c>
      <c r="L14" s="420"/>
      <c r="M14" s="420">
        <f>IF(M9=0,0,기본사항!G26)</f>
        <v>0</v>
      </c>
      <c r="N14" s="420"/>
      <c r="O14" s="420">
        <f>IF(O9=0,0,기본사항!G27)</f>
        <v>0</v>
      </c>
      <c r="P14" s="420"/>
      <c r="Q14" s="420">
        <f>IF(Q9=0,0,기본사항!G28)</f>
        <v>0</v>
      </c>
      <c r="R14" s="420"/>
    </row>
    <row r="15" spans="2:18" ht="30" customHeight="1">
      <c r="B15" s="406" t="s">
        <v>147</v>
      </c>
      <c r="C15" s="406"/>
      <c r="D15" s="406"/>
      <c r="E15" s="406"/>
      <c r="F15" s="418"/>
      <c r="G15" s="420">
        <f>IF(G9=0,0,기본사항!H23)</f>
        <v>0</v>
      </c>
      <c r="H15" s="420"/>
      <c r="I15" s="420">
        <f>IF(I9=0,0,기본사항!H24)</f>
        <v>0</v>
      </c>
      <c r="J15" s="420"/>
      <c r="K15" s="420">
        <f>IF(K9=0,0,기본사항!H25)</f>
        <v>0</v>
      </c>
      <c r="L15" s="420"/>
      <c r="M15" s="420">
        <f>IF(M9=0,0,기본사항!H26)</f>
        <v>0</v>
      </c>
      <c r="N15" s="420"/>
      <c r="O15" s="420">
        <f>IF(O9=0,0,기본사항!H27)</f>
        <v>0</v>
      </c>
      <c r="P15" s="420"/>
      <c r="Q15" s="420">
        <f>IF(Q9=0,0,기본사항!H28)</f>
        <v>0</v>
      </c>
      <c r="R15" s="420"/>
    </row>
    <row r="16" spans="2:18" ht="15" customHeight="1">
      <c r="B16" s="415" t="s">
        <v>148</v>
      </c>
      <c r="C16" s="415"/>
      <c r="D16" s="415"/>
      <c r="E16" s="415"/>
      <c r="F16" s="418"/>
      <c r="G16" s="423">
        <f>'주권 또는 지분의 양도거래명세서'!N20</f>
        <v>0</v>
      </c>
      <c r="H16" s="420"/>
      <c r="I16" s="423">
        <f>'주권 또는 지분의 양도거래명세서'!N21</f>
        <v>0</v>
      </c>
      <c r="J16" s="420"/>
      <c r="K16" s="423">
        <f>'주권 또는 지분의 양도거래명세서'!N22</f>
        <v>0</v>
      </c>
      <c r="L16" s="420"/>
      <c r="M16" s="423">
        <f>'주권 또는 지분의 양도거래명세서'!N23</f>
        <v>0</v>
      </c>
      <c r="N16" s="420"/>
      <c r="O16" s="423">
        <f>'주권 또는 지분의 양도거래명세서'!N24</f>
        <v>0</v>
      </c>
      <c r="P16" s="420"/>
      <c r="Q16" s="423">
        <f>'주권 또는 지분의 양도거래명세서'!N25</f>
        <v>0</v>
      </c>
      <c r="R16" s="420"/>
    </row>
    <row r="17" spans="2:18" ht="15" customHeight="1">
      <c r="B17" s="422" t="s">
        <v>149</v>
      </c>
      <c r="C17" s="422"/>
      <c r="D17" s="422"/>
      <c r="E17" s="422"/>
      <c r="F17" s="418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2:18" ht="26.1" customHeight="1">
      <c r="B18" s="419" t="s">
        <v>52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</row>
    <row r="19" spans="2:18" ht="30" customHeight="1">
      <c r="B19" s="406" t="s">
        <v>150</v>
      </c>
      <c r="C19" s="406"/>
      <c r="D19" s="406"/>
      <c r="E19" s="406"/>
      <c r="F19" s="418"/>
      <c r="G19" s="404">
        <f>'주권 또는 지분의 양도거래명세서'!B20</f>
        <v>0</v>
      </c>
      <c r="H19" s="404"/>
      <c r="I19" s="404">
        <f>'주권 또는 지분의 양도거래명세서'!B21</f>
        <v>0</v>
      </c>
      <c r="J19" s="404"/>
      <c r="K19" s="404">
        <f>'주권 또는 지분의 양도거래명세서'!B22</f>
        <v>0</v>
      </c>
      <c r="L19" s="404"/>
      <c r="M19" s="404">
        <f>'주권 또는 지분의 양도거래명세서'!B23</f>
        <v>0</v>
      </c>
      <c r="N19" s="404"/>
      <c r="O19" s="404">
        <f>'주권 또는 지분의 양도거래명세서'!B24</f>
        <v>0</v>
      </c>
      <c r="P19" s="404"/>
      <c r="Q19" s="404">
        <f>'주권 또는 지분의 양도거래명세서'!B25</f>
        <v>0</v>
      </c>
      <c r="R19" s="404"/>
    </row>
    <row r="20" spans="2:18" ht="30" customHeight="1">
      <c r="B20" s="406" t="s">
        <v>151</v>
      </c>
      <c r="C20" s="406"/>
      <c r="D20" s="406"/>
      <c r="E20" s="406"/>
      <c r="F20" s="418"/>
      <c r="G20" s="405">
        <f>기본사항!J23</f>
        <v>0</v>
      </c>
      <c r="H20" s="405"/>
      <c r="I20" s="405">
        <f>기본사항!J24</f>
        <v>0</v>
      </c>
      <c r="J20" s="405"/>
      <c r="K20" s="405">
        <f>기본사항!J25</f>
        <v>0</v>
      </c>
      <c r="L20" s="405"/>
      <c r="M20" s="405">
        <f>기본사항!J26</f>
        <v>0</v>
      </c>
      <c r="N20" s="405"/>
      <c r="O20" s="405">
        <f>기본사항!J27</f>
        <v>0</v>
      </c>
      <c r="P20" s="405"/>
      <c r="Q20" s="405">
        <f>기본사항!J28</f>
        <v>0</v>
      </c>
      <c r="R20" s="405"/>
    </row>
    <row r="21" spans="2:18" ht="30" customHeight="1">
      <c r="B21" s="406" t="s">
        <v>152</v>
      </c>
      <c r="C21" s="406"/>
      <c r="D21" s="406"/>
      <c r="E21" s="406"/>
      <c r="F21" s="90">
        <f>IF(SUM(G21:R21)='증권거래세 과세표준신고서'!E20,SUM(G21:R21),"error")</f>
        <v>0</v>
      </c>
      <c r="G21" s="417">
        <f>G16*G20</f>
        <v>0</v>
      </c>
      <c r="H21" s="417"/>
      <c r="I21" s="417">
        <f t="shared" ref="I21" si="0">I16*I20</f>
        <v>0</v>
      </c>
      <c r="J21" s="417"/>
      <c r="K21" s="417">
        <f t="shared" ref="K21" si="1">K16*K20</f>
        <v>0</v>
      </c>
      <c r="L21" s="417"/>
      <c r="M21" s="417">
        <f t="shared" ref="M21" si="2">M16*M20</f>
        <v>0</v>
      </c>
      <c r="N21" s="417"/>
      <c r="O21" s="417">
        <f t="shared" ref="O21" si="3">O16*O20</f>
        <v>0</v>
      </c>
      <c r="P21" s="417"/>
      <c r="Q21" s="417">
        <f t="shared" ref="Q21" si="4">Q16*Q20</f>
        <v>0</v>
      </c>
      <c r="R21" s="417"/>
    </row>
    <row r="22" spans="2:18" ht="30" customHeight="1">
      <c r="B22" s="406" t="s">
        <v>153</v>
      </c>
      <c r="C22" s="406"/>
      <c r="D22" s="406"/>
      <c r="E22" s="406"/>
      <c r="F22" s="418"/>
      <c r="G22" s="404">
        <f>기본사항!L23</f>
        <v>0</v>
      </c>
      <c r="H22" s="404"/>
      <c r="I22" s="404">
        <f>기본사항!L24</f>
        <v>0</v>
      </c>
      <c r="J22" s="404"/>
      <c r="K22" s="404">
        <f>기본사항!L25</f>
        <v>0</v>
      </c>
      <c r="L22" s="404"/>
      <c r="M22" s="404">
        <f>기본사항!L26</f>
        <v>0</v>
      </c>
      <c r="N22" s="404"/>
      <c r="O22" s="404">
        <f>기본사항!L27</f>
        <v>0</v>
      </c>
      <c r="P22" s="404"/>
      <c r="Q22" s="404">
        <f>기본사항!L28</f>
        <v>0</v>
      </c>
      <c r="R22" s="404"/>
    </row>
    <row r="23" spans="2:18" ht="30" customHeight="1">
      <c r="B23" s="406" t="s">
        <v>154</v>
      </c>
      <c r="C23" s="406"/>
      <c r="D23" s="406"/>
      <c r="E23" s="406"/>
      <c r="F23" s="418"/>
      <c r="G23" s="405">
        <f>기본사항!M23</f>
        <v>0</v>
      </c>
      <c r="H23" s="405"/>
      <c r="I23" s="405">
        <f>기본사항!M24</f>
        <v>0</v>
      </c>
      <c r="J23" s="405"/>
      <c r="K23" s="405">
        <f>기본사항!M25</f>
        <v>0</v>
      </c>
      <c r="L23" s="405"/>
      <c r="M23" s="405">
        <f>기본사항!M26</f>
        <v>0</v>
      </c>
      <c r="N23" s="405"/>
      <c r="O23" s="405">
        <f>기본사항!M27</f>
        <v>0</v>
      </c>
      <c r="P23" s="405"/>
      <c r="Q23" s="405">
        <f>기본사항!M28</f>
        <v>0</v>
      </c>
      <c r="R23" s="405"/>
    </row>
    <row r="24" spans="2:18" ht="30" customHeight="1">
      <c r="B24" s="406" t="s">
        <v>155</v>
      </c>
      <c r="C24" s="406"/>
      <c r="D24" s="406"/>
      <c r="E24" s="406"/>
      <c r="F24" s="417">
        <f>SUM(G24:R24)</f>
        <v>0</v>
      </c>
      <c r="G24" s="417">
        <f>G16*G23</f>
        <v>0</v>
      </c>
      <c r="H24" s="417"/>
      <c r="I24" s="417">
        <f t="shared" ref="I24" si="5">I16*I23</f>
        <v>0</v>
      </c>
      <c r="J24" s="417"/>
      <c r="K24" s="417">
        <f t="shared" ref="K24" si="6">K16*K23</f>
        <v>0</v>
      </c>
      <c r="L24" s="417"/>
      <c r="M24" s="417">
        <f t="shared" ref="M24" si="7">M16*M23</f>
        <v>0</v>
      </c>
      <c r="N24" s="417"/>
      <c r="O24" s="417">
        <f t="shared" ref="O24" si="8">O16*O23</f>
        <v>0</v>
      </c>
      <c r="P24" s="417"/>
      <c r="Q24" s="417">
        <f t="shared" ref="Q24" si="9">Q16*Q23</f>
        <v>0</v>
      </c>
      <c r="R24" s="417"/>
    </row>
    <row r="25" spans="2:18" ht="30" customHeight="1">
      <c r="B25" s="406"/>
      <c r="C25" s="406"/>
      <c r="D25" s="406"/>
      <c r="E25" s="406"/>
      <c r="F25" s="417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</row>
    <row r="26" spans="2:18" ht="30" customHeight="1">
      <c r="B26" s="406" t="s">
        <v>156</v>
      </c>
      <c r="C26" s="406"/>
      <c r="D26" s="406"/>
      <c r="E26" s="406"/>
      <c r="F26" s="90">
        <f>IF(SUM(G26:R26)='증권거래세 과세표준신고서'!E22,SUM(G26:R26),"error")</f>
        <v>0</v>
      </c>
      <c r="G26" s="414">
        <f>기본사항!O23</f>
        <v>0</v>
      </c>
      <c r="H26" s="414"/>
      <c r="I26" s="414">
        <f>기본사항!O24</f>
        <v>0</v>
      </c>
      <c r="J26" s="414"/>
      <c r="K26" s="414">
        <f>기본사항!O25</f>
        <v>0</v>
      </c>
      <c r="L26" s="414"/>
      <c r="M26" s="414">
        <f>기본사항!O26</f>
        <v>0</v>
      </c>
      <c r="N26" s="414"/>
      <c r="O26" s="414">
        <f>기본사항!O27</f>
        <v>0</v>
      </c>
      <c r="P26" s="414"/>
      <c r="Q26" s="414">
        <f>기본사항!O28</f>
        <v>0</v>
      </c>
      <c r="R26" s="414"/>
    </row>
    <row r="27" spans="2:18" ht="30" customHeight="1">
      <c r="B27" s="415" t="s">
        <v>157</v>
      </c>
      <c r="C27" s="415"/>
      <c r="D27" s="415"/>
      <c r="E27" s="415"/>
      <c r="F27" s="417">
        <f>F21-F24-F26</f>
        <v>0</v>
      </c>
      <c r="G27" s="417">
        <f>IF((G21-G24-G26)&lt;0,0,G21-G24-G26)</f>
        <v>0</v>
      </c>
      <c r="H27" s="417"/>
      <c r="I27" s="417">
        <f t="shared" ref="I27" si="10">IF((I21-I24-I26)&lt;0,0,I21-I24-I26)</f>
        <v>0</v>
      </c>
      <c r="J27" s="417"/>
      <c r="K27" s="417">
        <f t="shared" ref="K27" si="11">IF((K21-K24-K26)&lt;0,0,K21-K24-K26)</f>
        <v>0</v>
      </c>
      <c r="L27" s="417"/>
      <c r="M27" s="417">
        <f t="shared" ref="M27" si="12">IF((M21-M24-M26)&lt;0,0,M21-M24-M26)</f>
        <v>0</v>
      </c>
      <c r="N27" s="417"/>
      <c r="O27" s="417">
        <f t="shared" ref="O27" si="13">IF((O21-O24-O26)&lt;0,0,O21-O24-O26)</f>
        <v>0</v>
      </c>
      <c r="P27" s="417"/>
      <c r="Q27" s="417">
        <f t="shared" ref="Q27" si="14">IF((Q21-Q24-Q26)&lt;0,0,Q21-Q24-Q26)</f>
        <v>0</v>
      </c>
      <c r="R27" s="417"/>
    </row>
    <row r="28" spans="2:18" ht="30" customHeight="1">
      <c r="B28" s="416" t="s">
        <v>158</v>
      </c>
      <c r="C28" s="416"/>
      <c r="D28" s="416"/>
      <c r="E28" s="416"/>
      <c r="F28" s="417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2:18" ht="30" customHeight="1">
      <c r="B29" s="406" t="s">
        <v>159</v>
      </c>
      <c r="C29" s="406"/>
      <c r="D29" s="406"/>
      <c r="E29" s="406"/>
      <c r="F29" s="83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</row>
    <row r="30" spans="2:18" ht="30" customHeight="1">
      <c r="B30" s="406" t="s">
        <v>160</v>
      </c>
      <c r="C30" s="406"/>
      <c r="D30" s="407" t="s">
        <v>53</v>
      </c>
      <c r="E30" s="407"/>
      <c r="F30" s="84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2:18">
      <c r="B31" s="408" t="s">
        <v>54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10"/>
    </row>
    <row r="32" spans="2:18" ht="8.1" customHeight="1"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3"/>
    </row>
    <row r="33" spans="2:18">
      <c r="B33" s="401" t="s">
        <v>55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3"/>
    </row>
  </sheetData>
  <mergeCells count="136">
    <mergeCell ref="B8:R8"/>
    <mergeCell ref="B9:E9"/>
    <mergeCell ref="G9:H9"/>
    <mergeCell ref="I9:J9"/>
    <mergeCell ref="K9:L9"/>
    <mergeCell ref="M9:N9"/>
    <mergeCell ref="O9:P9"/>
    <mergeCell ref="Q9:R9"/>
    <mergeCell ref="B2:I2"/>
    <mergeCell ref="J2:R2"/>
    <mergeCell ref="C3:R3"/>
    <mergeCell ref="C4:D5"/>
    <mergeCell ref="E4:F5"/>
    <mergeCell ref="G4:R6"/>
    <mergeCell ref="B5:B6"/>
    <mergeCell ref="C6:D6"/>
    <mergeCell ref="E6:F6"/>
    <mergeCell ref="I10:J13"/>
    <mergeCell ref="K10:L13"/>
    <mergeCell ref="M10:N13"/>
    <mergeCell ref="O10:P13"/>
    <mergeCell ref="Q10:R13"/>
    <mergeCell ref="B14:E14"/>
    <mergeCell ref="G14:H14"/>
    <mergeCell ref="I14:J14"/>
    <mergeCell ref="K14:L14"/>
    <mergeCell ref="M14:N14"/>
    <mergeCell ref="B10:E10"/>
    <mergeCell ref="B11:E11"/>
    <mergeCell ref="B12:E12"/>
    <mergeCell ref="B13:E13"/>
    <mergeCell ref="F10:F17"/>
    <mergeCell ref="G10:H13"/>
    <mergeCell ref="B16:E16"/>
    <mergeCell ref="B17:E17"/>
    <mergeCell ref="G16:H17"/>
    <mergeCell ref="I16:J17"/>
    <mergeCell ref="K16:L17"/>
    <mergeCell ref="M16:N17"/>
    <mergeCell ref="O16:P17"/>
    <mergeCell ref="Q16:R17"/>
    <mergeCell ref="B18:R18"/>
    <mergeCell ref="O14:P14"/>
    <mergeCell ref="Q14:R14"/>
    <mergeCell ref="B15:E15"/>
    <mergeCell ref="G15:H15"/>
    <mergeCell ref="I15:J15"/>
    <mergeCell ref="K15:L15"/>
    <mergeCell ref="M15:N15"/>
    <mergeCell ref="O15:P15"/>
    <mergeCell ref="Q15:R15"/>
    <mergeCell ref="B20:E20"/>
    <mergeCell ref="G21:H21"/>
    <mergeCell ref="I21:J21"/>
    <mergeCell ref="K21:L21"/>
    <mergeCell ref="M21:N21"/>
    <mergeCell ref="O21:P21"/>
    <mergeCell ref="Q21:R21"/>
    <mergeCell ref="B21:E21"/>
    <mergeCell ref="B19:E19"/>
    <mergeCell ref="F19:F20"/>
    <mergeCell ref="M20:N20"/>
    <mergeCell ref="O20:P20"/>
    <mergeCell ref="Q20:R20"/>
    <mergeCell ref="G23:H23"/>
    <mergeCell ref="I23:J23"/>
    <mergeCell ref="K23:L23"/>
    <mergeCell ref="M23:N23"/>
    <mergeCell ref="O23:P23"/>
    <mergeCell ref="Q23:R23"/>
    <mergeCell ref="B22:E22"/>
    <mergeCell ref="F22:F23"/>
    <mergeCell ref="G22:H22"/>
    <mergeCell ref="I22:J22"/>
    <mergeCell ref="K22:L22"/>
    <mergeCell ref="M22:N22"/>
    <mergeCell ref="O22:P22"/>
    <mergeCell ref="Q22:R22"/>
    <mergeCell ref="B23:E23"/>
    <mergeCell ref="O24:P24"/>
    <mergeCell ref="Q24:R24"/>
    <mergeCell ref="G25:H25"/>
    <mergeCell ref="I25:J25"/>
    <mergeCell ref="K25:L25"/>
    <mergeCell ref="M25:N25"/>
    <mergeCell ref="O25:P25"/>
    <mergeCell ref="Q25:R25"/>
    <mergeCell ref="B24:E25"/>
    <mergeCell ref="F24:F25"/>
    <mergeCell ref="G24:H24"/>
    <mergeCell ref="I24:J24"/>
    <mergeCell ref="K24:L24"/>
    <mergeCell ref="M24:N24"/>
    <mergeCell ref="M28:N28"/>
    <mergeCell ref="O28:P28"/>
    <mergeCell ref="Q28:R28"/>
    <mergeCell ref="Q26:R26"/>
    <mergeCell ref="B27:E27"/>
    <mergeCell ref="B28:E28"/>
    <mergeCell ref="F27:F28"/>
    <mergeCell ref="G27:H27"/>
    <mergeCell ref="I27:J27"/>
    <mergeCell ref="K27:L27"/>
    <mergeCell ref="M27:N27"/>
    <mergeCell ref="O27:P27"/>
    <mergeCell ref="Q27:R27"/>
    <mergeCell ref="B26:E26"/>
    <mergeCell ref="G26:H26"/>
    <mergeCell ref="I26:J26"/>
    <mergeCell ref="K26:L26"/>
    <mergeCell ref="M26:N26"/>
    <mergeCell ref="O26:P26"/>
    <mergeCell ref="B33:R33"/>
    <mergeCell ref="G19:H19"/>
    <mergeCell ref="I19:J19"/>
    <mergeCell ref="K19:L19"/>
    <mergeCell ref="M19:N19"/>
    <mergeCell ref="O19:P19"/>
    <mergeCell ref="Q19:R19"/>
    <mergeCell ref="G20:H20"/>
    <mergeCell ref="I20:J20"/>
    <mergeCell ref="K20:L20"/>
    <mergeCell ref="Q29:R29"/>
    <mergeCell ref="B30:C30"/>
    <mergeCell ref="D30:E30"/>
    <mergeCell ref="B31:R31"/>
    <mergeCell ref="B32:R32"/>
    <mergeCell ref="B29:E29"/>
    <mergeCell ref="G29:H29"/>
    <mergeCell ref="I29:J29"/>
    <mergeCell ref="K29:L29"/>
    <mergeCell ref="M29:N29"/>
    <mergeCell ref="O29:P29"/>
    <mergeCell ref="G28:H28"/>
    <mergeCell ref="I28:J28"/>
    <mergeCell ref="K28:L28"/>
  </mergeCells>
  <phoneticPr fontId="16" type="noConversion"/>
  <printOptions horizontalCentered="1"/>
  <pageMargins left="0.31496062992125984" right="0.31496062992125984" top="0.55118110236220474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7"/>
  <sheetViews>
    <sheetView showGridLines="0" showZeros="0" workbookViewId="0">
      <selection activeCell="Y18" sqref="Y18"/>
    </sheetView>
  </sheetViews>
  <sheetFormatPr defaultRowHeight="16.5"/>
  <cols>
    <col min="1" max="1" width="1.625" customWidth="1"/>
    <col min="2" max="3" width="3.625" customWidth="1"/>
    <col min="4" max="5" width="1.625" customWidth="1"/>
    <col min="6" max="6" width="9.5" customWidth="1"/>
    <col min="7" max="9" width="4" customWidth="1"/>
    <col min="10" max="11" width="4.75" customWidth="1"/>
    <col min="12" max="12" width="2.25" customWidth="1"/>
    <col min="13" max="14" width="1.625" customWidth="1"/>
    <col min="15" max="15" width="8.625" customWidth="1"/>
    <col min="16" max="16" width="2.625" customWidth="1"/>
    <col min="17" max="17" width="8.625" customWidth="1"/>
    <col min="18" max="18" width="7.25" customWidth="1"/>
    <col min="19" max="19" width="4" customWidth="1"/>
    <col min="20" max="23" width="3.125" customWidth="1"/>
  </cols>
  <sheetData>
    <row r="1" spans="2:23" ht="9.9499999999999993" customHeight="1"/>
    <row r="2" spans="2:23" ht="12" customHeight="1">
      <c r="B2" s="637" t="s">
        <v>0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42" t="s">
        <v>2</v>
      </c>
      <c r="W2" s="643"/>
    </row>
    <row r="3" spans="2:23" ht="5.0999999999999996" customHeight="1">
      <c r="B3" s="443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44"/>
      <c r="W3" s="645"/>
    </row>
    <row r="4" spans="2:23" ht="12" customHeight="1" thickBot="1">
      <c r="B4" s="640" t="s">
        <v>1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6"/>
      <c r="W4" s="647"/>
    </row>
    <row r="5" spans="2:23" ht="27" thickTop="1">
      <c r="B5" s="223"/>
      <c r="C5" s="224"/>
      <c r="D5" s="224"/>
      <c r="E5" s="224"/>
      <c r="F5" s="1"/>
      <c r="G5" s="1"/>
      <c r="H5" s="224"/>
      <c r="I5" s="649" t="s">
        <v>228</v>
      </c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50"/>
    </row>
    <row r="6" spans="2:23">
      <c r="B6" s="6"/>
      <c r="C6" s="655" t="s">
        <v>4</v>
      </c>
      <c r="D6" s="656"/>
      <c r="E6" s="657"/>
      <c r="F6" s="621" t="s">
        <v>5</v>
      </c>
      <c r="G6" s="622"/>
      <c r="H6" s="639"/>
      <c r="I6" s="651" t="s">
        <v>3</v>
      </c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2"/>
    </row>
    <row r="7" spans="2:23" ht="5.0999999999999996" customHeight="1" thickBot="1">
      <c r="B7" s="623"/>
      <c r="C7" s="624"/>
      <c r="D7" s="624"/>
      <c r="E7" s="624"/>
      <c r="F7" s="2"/>
      <c r="G7" s="2"/>
      <c r="H7" s="648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4"/>
    </row>
    <row r="8" spans="2:23" ht="5.0999999999999996" customHeight="1" thickBo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2:23" ht="20.100000000000001" customHeight="1">
      <c r="B9" s="625" t="s">
        <v>6</v>
      </c>
      <c r="C9" s="626"/>
      <c r="D9" s="626"/>
      <c r="E9" s="627"/>
      <c r="F9" s="23" t="s">
        <v>7</v>
      </c>
      <c r="G9" s="658">
        <f>IF('주권 또는 지분의 양도거래명세서'!H10=0,'주권 또는 지분의 양도거래명세서'!H12,'주권 또는 지분의 양도거래명세서'!H10)</f>
        <v>0</v>
      </c>
      <c r="H9" s="659"/>
      <c r="I9" s="660"/>
      <c r="J9" s="661" t="s">
        <v>8</v>
      </c>
      <c r="K9" s="662"/>
      <c r="L9" s="663">
        <f>'주권 또는 지분의 양도거래명세서'!N10</f>
        <v>0</v>
      </c>
      <c r="M9" s="664"/>
      <c r="N9" s="664"/>
      <c r="O9" s="665"/>
      <c r="P9" s="666" t="s">
        <v>9</v>
      </c>
      <c r="Q9" s="667"/>
      <c r="R9" s="668" t="s">
        <v>135</v>
      </c>
      <c r="S9" s="669"/>
      <c r="T9" s="669"/>
      <c r="U9" s="669"/>
      <c r="V9" s="669"/>
      <c r="W9" s="670"/>
    </row>
    <row r="10" spans="2:23" ht="14.1" customHeight="1">
      <c r="B10" s="628" t="s">
        <v>133</v>
      </c>
      <c r="C10" s="629"/>
      <c r="D10" s="629"/>
      <c r="E10" s="630"/>
      <c r="F10" s="24" t="s">
        <v>10</v>
      </c>
      <c r="G10" s="671" t="s">
        <v>244</v>
      </c>
      <c r="H10" s="672"/>
      <c r="I10" s="673"/>
      <c r="J10" s="604" t="s">
        <v>12</v>
      </c>
      <c r="K10" s="605"/>
      <c r="L10" s="677">
        <f>기본사항!B13</f>
        <v>0</v>
      </c>
      <c r="M10" s="678"/>
      <c r="N10" s="678"/>
      <c r="O10" s="679"/>
      <c r="P10" s="604" t="s">
        <v>13</v>
      </c>
      <c r="Q10" s="605"/>
      <c r="R10" s="632" t="s">
        <v>136</v>
      </c>
      <c r="S10" s="633"/>
      <c r="T10" s="633"/>
      <c r="U10" s="633"/>
      <c r="V10" s="633"/>
      <c r="W10" s="634"/>
    </row>
    <row r="11" spans="2:23" ht="14.1" customHeight="1">
      <c r="B11" s="349"/>
      <c r="C11" s="350"/>
      <c r="D11" s="350"/>
      <c r="E11" s="631"/>
      <c r="F11" s="25" t="s">
        <v>11</v>
      </c>
      <c r="G11" s="674"/>
      <c r="H11" s="675"/>
      <c r="I11" s="676"/>
      <c r="J11" s="606"/>
      <c r="K11" s="607"/>
      <c r="L11" s="680"/>
      <c r="M11" s="521"/>
      <c r="N11" s="521"/>
      <c r="O11" s="681"/>
      <c r="P11" s="606"/>
      <c r="Q11" s="607"/>
      <c r="R11" s="635"/>
      <c r="S11" s="539"/>
      <c r="T11" s="539"/>
      <c r="U11" s="539"/>
      <c r="V11" s="539"/>
      <c r="W11" s="636"/>
    </row>
    <row r="12" spans="2:23" ht="15" customHeight="1">
      <c r="B12" s="618"/>
      <c r="C12" s="619"/>
      <c r="D12" s="619"/>
      <c r="E12" s="620"/>
      <c r="F12" s="26" t="s">
        <v>14</v>
      </c>
      <c r="G12" s="608">
        <f>기본사항!D13</f>
        <v>0</v>
      </c>
      <c r="H12" s="609"/>
      <c r="I12" s="609"/>
      <c r="J12" s="609"/>
      <c r="K12" s="609"/>
      <c r="L12" s="609"/>
      <c r="M12" s="609"/>
      <c r="N12" s="609"/>
      <c r="O12" s="610"/>
      <c r="P12" s="611" t="s">
        <v>15</v>
      </c>
      <c r="Q12" s="612"/>
      <c r="R12" s="3"/>
      <c r="S12" s="565" t="s">
        <v>16</v>
      </c>
      <c r="T12" s="566"/>
      <c r="U12" s="566"/>
      <c r="V12" s="567"/>
      <c r="W12" s="7"/>
    </row>
    <row r="13" spans="2:23" ht="15" customHeight="1">
      <c r="B13" s="585" t="s">
        <v>17</v>
      </c>
      <c r="C13" s="586"/>
      <c r="D13" s="586"/>
      <c r="E13" s="587"/>
      <c r="F13" s="26" t="s">
        <v>7</v>
      </c>
      <c r="G13" s="565" t="s">
        <v>8</v>
      </c>
      <c r="H13" s="566"/>
      <c r="I13" s="566"/>
      <c r="J13" s="567"/>
      <c r="K13" s="565" t="s">
        <v>18</v>
      </c>
      <c r="L13" s="566"/>
      <c r="M13" s="566"/>
      <c r="N13" s="566"/>
      <c r="O13" s="567"/>
      <c r="P13" s="565" t="s">
        <v>19</v>
      </c>
      <c r="Q13" s="567"/>
      <c r="R13" s="565" t="s">
        <v>20</v>
      </c>
      <c r="S13" s="566"/>
      <c r="T13" s="566"/>
      <c r="U13" s="566"/>
      <c r="V13" s="566"/>
      <c r="W13" s="614"/>
    </row>
    <row r="14" spans="2:23" ht="24" customHeight="1" thickBot="1">
      <c r="B14" s="602"/>
      <c r="C14" s="603"/>
      <c r="D14" s="603"/>
      <c r="E14" s="613"/>
      <c r="F14" s="107">
        <f>IF(기본사항!B18="",기본사항!E18,기본사항!B18)</f>
        <v>0</v>
      </c>
      <c r="G14" s="615" t="str">
        <f>IF(AND(기본사항!B18="",기본사항!E18=""),"",IF(기본사항!C18="",TEXT(기본사항!F18,"000000-0000000"),TEXT(기본사항!C18,"000-00-00000")))</f>
        <v/>
      </c>
      <c r="H14" s="616"/>
      <c r="I14" s="616"/>
      <c r="J14" s="617"/>
      <c r="K14" s="608">
        <f>기본사항!H18</f>
        <v>0</v>
      </c>
      <c r="L14" s="609"/>
      <c r="M14" s="609"/>
      <c r="N14" s="609"/>
      <c r="O14" s="610"/>
      <c r="P14" s="580"/>
      <c r="Q14" s="581"/>
      <c r="R14" s="582"/>
      <c r="S14" s="583"/>
      <c r="T14" s="583"/>
      <c r="U14" s="583"/>
      <c r="V14" s="583"/>
      <c r="W14" s="584"/>
    </row>
    <row r="15" spans="2:23" ht="14.1" customHeight="1" thickTop="1">
      <c r="B15" s="585" t="s">
        <v>192</v>
      </c>
      <c r="C15" s="586"/>
      <c r="D15" s="586"/>
      <c r="E15" s="587"/>
      <c r="F15" s="27" t="s">
        <v>21</v>
      </c>
      <c r="G15" s="588" t="s">
        <v>22</v>
      </c>
      <c r="H15" s="589"/>
      <c r="I15" s="590"/>
      <c r="J15" s="588" t="s">
        <v>23</v>
      </c>
      <c r="K15" s="589"/>
      <c r="L15" s="590"/>
      <c r="M15" s="582"/>
      <c r="N15" s="594"/>
      <c r="O15" s="91">
        <f>IF(M17=0,0,기본사항!P23)</f>
        <v>0</v>
      </c>
      <c r="P15" s="5"/>
      <c r="Q15" s="4"/>
      <c r="R15" s="588" t="s">
        <v>24</v>
      </c>
      <c r="S15" s="595"/>
      <c r="T15" s="597" t="s">
        <v>25</v>
      </c>
      <c r="U15" s="598"/>
      <c r="V15" s="598"/>
      <c r="W15" s="599"/>
    </row>
    <row r="16" spans="2:23" ht="14.1" customHeight="1">
      <c r="B16" s="602"/>
      <c r="C16" s="603"/>
      <c r="D16" s="603"/>
      <c r="E16" s="603"/>
      <c r="F16" s="10"/>
      <c r="G16" s="591" t="s">
        <v>134</v>
      </c>
      <c r="H16" s="592"/>
      <c r="I16" s="593"/>
      <c r="J16" s="591"/>
      <c r="K16" s="592"/>
      <c r="L16" s="593"/>
      <c r="M16" s="578"/>
      <c r="N16" s="579"/>
      <c r="O16" s="10"/>
      <c r="P16" s="9"/>
      <c r="Q16" s="10"/>
      <c r="R16" s="591"/>
      <c r="S16" s="596"/>
      <c r="T16" s="600"/>
      <c r="U16" s="592"/>
      <c r="V16" s="592"/>
      <c r="W16" s="601"/>
    </row>
    <row r="17" spans="2:23" ht="14.1" customHeight="1">
      <c r="B17" s="486" t="s">
        <v>104</v>
      </c>
      <c r="C17" s="487"/>
      <c r="D17" s="487"/>
      <c r="E17" s="487"/>
      <c r="F17" s="488"/>
      <c r="G17" s="555">
        <f>J17+R17</f>
        <v>0</v>
      </c>
      <c r="H17" s="556"/>
      <c r="I17" s="557"/>
      <c r="J17" s="555">
        <f>M17+P17</f>
        <v>0</v>
      </c>
      <c r="K17" s="556"/>
      <c r="L17" s="557"/>
      <c r="M17" s="555">
        <f>IF('주식등 양도소득긍액 계산명세서'!F27&lt;=0,0,'주식등 양도소득긍액 계산명세서'!F27)</f>
        <v>0</v>
      </c>
      <c r="N17" s="556"/>
      <c r="O17" s="557"/>
      <c r="P17" s="489"/>
      <c r="Q17" s="491"/>
      <c r="R17" s="489"/>
      <c r="S17" s="528"/>
      <c r="T17" s="575"/>
      <c r="U17" s="576"/>
      <c r="V17" s="576"/>
      <c r="W17" s="577"/>
    </row>
    <row r="18" spans="2:23" ht="24" customHeight="1">
      <c r="B18" s="486" t="s">
        <v>105</v>
      </c>
      <c r="C18" s="487"/>
      <c r="D18" s="487"/>
      <c r="E18" s="487"/>
      <c r="F18" s="488"/>
      <c r="G18" s="555">
        <f>J18+R18</f>
        <v>0</v>
      </c>
      <c r="H18" s="556"/>
      <c r="I18" s="557"/>
      <c r="J18" s="555">
        <f t="shared" ref="J18:J19" si="0">M18+P18</f>
        <v>0</v>
      </c>
      <c r="K18" s="556"/>
      <c r="L18" s="557"/>
      <c r="M18" s="489"/>
      <c r="N18" s="490"/>
      <c r="O18" s="491"/>
      <c r="P18" s="489"/>
      <c r="Q18" s="491"/>
      <c r="R18" s="489"/>
      <c r="S18" s="528"/>
      <c r="T18" s="575"/>
      <c r="U18" s="576"/>
      <c r="V18" s="576"/>
      <c r="W18" s="577"/>
    </row>
    <row r="19" spans="2:23" ht="14.1" customHeight="1">
      <c r="B19" s="486" t="s">
        <v>26</v>
      </c>
      <c r="C19" s="487"/>
      <c r="D19" s="487"/>
      <c r="E19" s="487"/>
      <c r="F19" s="488"/>
      <c r="G19" s="555">
        <f>J19+R19</f>
        <v>0</v>
      </c>
      <c r="H19" s="556"/>
      <c r="I19" s="557"/>
      <c r="J19" s="555">
        <f t="shared" si="0"/>
        <v>0</v>
      </c>
      <c r="K19" s="556"/>
      <c r="L19" s="557"/>
      <c r="M19" s="489"/>
      <c r="N19" s="490"/>
      <c r="O19" s="491"/>
      <c r="P19" s="489"/>
      <c r="Q19" s="491"/>
      <c r="R19" s="489"/>
      <c r="S19" s="528"/>
      <c r="T19" s="575"/>
      <c r="U19" s="576"/>
      <c r="V19" s="576"/>
      <c r="W19" s="577"/>
    </row>
    <row r="20" spans="2:23" ht="14.1" customHeight="1">
      <c r="B20" s="486" t="s">
        <v>106</v>
      </c>
      <c r="C20" s="487"/>
      <c r="D20" s="487"/>
      <c r="E20" s="487"/>
      <c r="F20" s="488"/>
      <c r="G20" s="489">
        <f t="shared" ref="G20" si="1">IF(G17&gt;0,2500000,0)</f>
        <v>0</v>
      </c>
      <c r="H20" s="490"/>
      <c r="I20" s="491"/>
      <c r="J20" s="489">
        <f t="shared" ref="J20" si="2">IF(J17&gt;0,2500000,0)</f>
        <v>0</v>
      </c>
      <c r="K20" s="490"/>
      <c r="L20" s="491"/>
      <c r="M20" s="489">
        <f>IF(M17&gt;0,2500000,0)</f>
        <v>0</v>
      </c>
      <c r="N20" s="490"/>
      <c r="O20" s="491"/>
      <c r="P20" s="489"/>
      <c r="Q20" s="491"/>
      <c r="R20" s="489"/>
      <c r="S20" s="528"/>
      <c r="T20" s="575"/>
      <c r="U20" s="576"/>
      <c r="V20" s="576"/>
      <c r="W20" s="577"/>
    </row>
    <row r="21" spans="2:23" ht="14.1" customHeight="1">
      <c r="B21" s="560" t="s">
        <v>107</v>
      </c>
      <c r="C21" s="536"/>
      <c r="D21" s="536"/>
      <c r="E21" s="536"/>
      <c r="F21" s="537"/>
      <c r="G21" s="541">
        <f>IF((G17+G18-G19-G20)&lt;=0,0,G17+G18-G19-G20)</f>
        <v>0</v>
      </c>
      <c r="H21" s="542"/>
      <c r="I21" s="543"/>
      <c r="J21" s="541">
        <f>IF((J17+J18-J19-J20)&lt;=0,0,J17+J18-J19-J20)</f>
        <v>0</v>
      </c>
      <c r="K21" s="542"/>
      <c r="L21" s="543"/>
      <c r="M21" s="541">
        <f>IF((M17+M18-M19-M20)&lt;=0,0,M17+M18-M19-M20)</f>
        <v>0</v>
      </c>
      <c r="N21" s="542"/>
      <c r="O21" s="543"/>
      <c r="P21" s="541">
        <f>IF((P17+P18-P19-P20)&lt;=0,0,P17+P18-P19-P20)</f>
        <v>0</v>
      </c>
      <c r="Q21" s="543"/>
      <c r="R21" s="547"/>
      <c r="S21" s="548"/>
      <c r="T21" s="551">
        <f>G21</f>
        <v>0</v>
      </c>
      <c r="U21" s="542"/>
      <c r="V21" s="542"/>
      <c r="W21" s="552"/>
    </row>
    <row r="22" spans="2:23" ht="14.1" customHeight="1">
      <c r="B22" s="538" t="s">
        <v>108</v>
      </c>
      <c r="C22" s="539"/>
      <c r="D22" s="539"/>
      <c r="E22" s="539"/>
      <c r="F22" s="540"/>
      <c r="G22" s="544"/>
      <c r="H22" s="545"/>
      <c r="I22" s="546"/>
      <c r="J22" s="544"/>
      <c r="K22" s="545"/>
      <c r="L22" s="546"/>
      <c r="M22" s="544"/>
      <c r="N22" s="545"/>
      <c r="O22" s="546"/>
      <c r="P22" s="544"/>
      <c r="Q22" s="546"/>
      <c r="R22" s="549"/>
      <c r="S22" s="550"/>
      <c r="T22" s="553"/>
      <c r="U22" s="545"/>
      <c r="V22" s="545"/>
      <c r="W22" s="554"/>
    </row>
    <row r="23" spans="2:23" ht="14.1" customHeight="1">
      <c r="B23" s="486" t="s">
        <v>109</v>
      </c>
      <c r="C23" s="568"/>
      <c r="D23" s="568"/>
      <c r="E23" s="568"/>
      <c r="F23" s="569"/>
      <c r="G23" s="489"/>
      <c r="H23" s="490"/>
      <c r="I23" s="491"/>
      <c r="J23" s="489"/>
      <c r="K23" s="490"/>
      <c r="L23" s="491"/>
      <c r="M23" s="570">
        <f>IF(O15=0,0,IF(OR(O15="1-42",O15="1-62"),10%,IF(OR(O15="1-41",O15="1-61"),20%,30%)))</f>
        <v>0</v>
      </c>
      <c r="N23" s="571"/>
      <c r="O23" s="572"/>
      <c r="P23" s="570">
        <f>IF(Q15="",0,IF(OR(Q15="1-42",Q15="1-62"),10%,IF(OR(Q15="1-41",Q15="1-61"),20%,30%)))</f>
        <v>0</v>
      </c>
      <c r="Q23" s="571"/>
      <c r="R23" s="489"/>
      <c r="S23" s="528"/>
      <c r="T23" s="573">
        <f>M23*10%</f>
        <v>0</v>
      </c>
      <c r="U23" s="571"/>
      <c r="V23" s="571"/>
      <c r="W23" s="574"/>
    </row>
    <row r="24" spans="2:23" ht="14.1" customHeight="1">
      <c r="B24" s="486" t="s">
        <v>110</v>
      </c>
      <c r="C24" s="487"/>
      <c r="D24" s="487"/>
      <c r="E24" s="487"/>
      <c r="F24" s="488"/>
      <c r="G24" s="555">
        <f t="shared" ref="G24:G34" si="3">J24+R24</f>
        <v>0</v>
      </c>
      <c r="H24" s="556"/>
      <c r="I24" s="557"/>
      <c r="J24" s="555">
        <f t="shared" ref="J24:J33" si="4">M24+P24</f>
        <v>0</v>
      </c>
      <c r="K24" s="556"/>
      <c r="L24" s="557"/>
      <c r="M24" s="555">
        <f>ROUNDDOWN(M21*M23,-1)</f>
        <v>0</v>
      </c>
      <c r="N24" s="556"/>
      <c r="O24" s="557"/>
      <c r="P24" s="555">
        <f>P21*P23</f>
        <v>0</v>
      </c>
      <c r="Q24" s="557"/>
      <c r="R24" s="489"/>
      <c r="S24" s="528"/>
      <c r="T24" s="558">
        <f>ROUNDDOWN(T21*T23,-1)</f>
        <v>0</v>
      </c>
      <c r="U24" s="556"/>
      <c r="V24" s="556"/>
      <c r="W24" s="559"/>
    </row>
    <row r="25" spans="2:23" ht="14.1" customHeight="1">
      <c r="B25" s="486" t="s">
        <v>111</v>
      </c>
      <c r="C25" s="487"/>
      <c r="D25" s="487"/>
      <c r="E25" s="487"/>
      <c r="F25" s="488"/>
      <c r="G25" s="555">
        <f t="shared" si="3"/>
        <v>0</v>
      </c>
      <c r="H25" s="556"/>
      <c r="I25" s="557"/>
      <c r="J25" s="555">
        <f t="shared" si="4"/>
        <v>0</v>
      </c>
      <c r="K25" s="556"/>
      <c r="L25" s="557"/>
      <c r="M25" s="489"/>
      <c r="N25" s="490"/>
      <c r="O25" s="491"/>
      <c r="P25" s="489"/>
      <c r="Q25" s="491"/>
      <c r="R25" s="489"/>
      <c r="S25" s="528"/>
      <c r="T25" s="529"/>
      <c r="U25" s="490"/>
      <c r="V25" s="490"/>
      <c r="W25" s="530"/>
    </row>
    <row r="26" spans="2:23" ht="14.1" customHeight="1">
      <c r="B26" s="486" t="s">
        <v>112</v>
      </c>
      <c r="C26" s="487"/>
      <c r="D26" s="487"/>
      <c r="E26" s="487"/>
      <c r="F26" s="488"/>
      <c r="G26" s="555">
        <f t="shared" si="3"/>
        <v>0</v>
      </c>
      <c r="H26" s="556"/>
      <c r="I26" s="557"/>
      <c r="J26" s="555">
        <f t="shared" si="4"/>
        <v>0</v>
      </c>
      <c r="K26" s="556"/>
      <c r="L26" s="557"/>
      <c r="M26" s="489"/>
      <c r="N26" s="490"/>
      <c r="O26" s="491"/>
      <c r="P26" s="489"/>
      <c r="Q26" s="491"/>
      <c r="R26" s="489"/>
      <c r="S26" s="528"/>
      <c r="T26" s="529"/>
      <c r="U26" s="490"/>
      <c r="V26" s="490"/>
      <c r="W26" s="530"/>
    </row>
    <row r="27" spans="2:23" ht="14.1" customHeight="1">
      <c r="B27" s="486" t="s">
        <v>113</v>
      </c>
      <c r="C27" s="487"/>
      <c r="D27" s="487"/>
      <c r="E27" s="487"/>
      <c r="F27" s="488"/>
      <c r="G27" s="555">
        <f t="shared" si="3"/>
        <v>0</v>
      </c>
      <c r="H27" s="556"/>
      <c r="I27" s="557"/>
      <c r="J27" s="555">
        <f t="shared" si="4"/>
        <v>0</v>
      </c>
      <c r="K27" s="556"/>
      <c r="L27" s="557"/>
      <c r="M27" s="489"/>
      <c r="N27" s="490"/>
      <c r="O27" s="491"/>
      <c r="P27" s="489"/>
      <c r="Q27" s="491"/>
      <c r="R27" s="489"/>
      <c r="S27" s="528"/>
      <c r="T27" s="529"/>
      <c r="U27" s="490"/>
      <c r="V27" s="490"/>
      <c r="W27" s="530"/>
    </row>
    <row r="28" spans="2:23" ht="14.1" customHeight="1">
      <c r="B28" s="486" t="s">
        <v>114</v>
      </c>
      <c r="C28" s="487"/>
      <c r="D28" s="487"/>
      <c r="E28" s="487"/>
      <c r="F28" s="488"/>
      <c r="G28" s="555">
        <f t="shared" si="3"/>
        <v>0</v>
      </c>
      <c r="H28" s="556"/>
      <c r="I28" s="557"/>
      <c r="J28" s="555">
        <f t="shared" si="4"/>
        <v>0</v>
      </c>
      <c r="K28" s="556"/>
      <c r="L28" s="557"/>
      <c r="M28" s="489"/>
      <c r="N28" s="490"/>
      <c r="O28" s="491"/>
      <c r="P28" s="489"/>
      <c r="Q28" s="491"/>
      <c r="R28" s="489"/>
      <c r="S28" s="528"/>
      <c r="T28" s="529"/>
      <c r="U28" s="490"/>
      <c r="V28" s="490"/>
      <c r="W28" s="530"/>
    </row>
    <row r="29" spans="2:23" ht="14.1" customHeight="1">
      <c r="B29" s="560" t="s">
        <v>115</v>
      </c>
      <c r="C29" s="537"/>
      <c r="D29" s="492" t="s">
        <v>27</v>
      </c>
      <c r="E29" s="487"/>
      <c r="F29" s="488"/>
      <c r="G29" s="555">
        <f t="shared" si="3"/>
        <v>0</v>
      </c>
      <c r="H29" s="556"/>
      <c r="I29" s="557"/>
      <c r="J29" s="555">
        <f t="shared" si="4"/>
        <v>0</v>
      </c>
      <c r="K29" s="556"/>
      <c r="L29" s="557"/>
      <c r="M29" s="489"/>
      <c r="N29" s="490"/>
      <c r="O29" s="491"/>
      <c r="P29" s="489"/>
      <c r="Q29" s="491"/>
      <c r="R29" s="489"/>
      <c r="S29" s="528"/>
      <c r="T29" s="529"/>
      <c r="U29" s="490"/>
      <c r="V29" s="490"/>
      <c r="W29" s="530"/>
    </row>
    <row r="30" spans="2:23" ht="14.1" customHeight="1">
      <c r="B30" s="561"/>
      <c r="C30" s="562"/>
      <c r="D30" s="492" t="s">
        <v>28</v>
      </c>
      <c r="E30" s="487"/>
      <c r="F30" s="488"/>
      <c r="G30" s="555">
        <f t="shared" si="3"/>
        <v>0</v>
      </c>
      <c r="H30" s="556"/>
      <c r="I30" s="557"/>
      <c r="J30" s="555">
        <f t="shared" si="4"/>
        <v>0</v>
      </c>
      <c r="K30" s="556"/>
      <c r="L30" s="557"/>
      <c r="M30" s="489"/>
      <c r="N30" s="490"/>
      <c r="O30" s="491"/>
      <c r="P30" s="489"/>
      <c r="Q30" s="491"/>
      <c r="R30" s="489"/>
      <c r="S30" s="528"/>
      <c r="T30" s="529"/>
      <c r="U30" s="490"/>
      <c r="V30" s="490"/>
      <c r="W30" s="530"/>
    </row>
    <row r="31" spans="2:23" ht="14.1" customHeight="1">
      <c r="B31" s="561"/>
      <c r="C31" s="562"/>
      <c r="D31" s="492" t="s">
        <v>29</v>
      </c>
      <c r="E31" s="487"/>
      <c r="F31" s="488"/>
      <c r="G31" s="555">
        <f t="shared" si="3"/>
        <v>0</v>
      </c>
      <c r="H31" s="556"/>
      <c r="I31" s="557"/>
      <c r="J31" s="555">
        <f t="shared" si="4"/>
        <v>0</v>
      </c>
      <c r="K31" s="556"/>
      <c r="L31" s="557"/>
      <c r="M31" s="489"/>
      <c r="N31" s="490"/>
      <c r="O31" s="491"/>
      <c r="P31" s="489"/>
      <c r="Q31" s="491"/>
      <c r="R31" s="489"/>
      <c r="S31" s="528"/>
      <c r="T31" s="529"/>
      <c r="U31" s="490"/>
      <c r="V31" s="490"/>
      <c r="W31" s="530"/>
    </row>
    <row r="32" spans="2:23" ht="14.1" customHeight="1">
      <c r="B32" s="563"/>
      <c r="C32" s="564"/>
      <c r="D32" s="565" t="s">
        <v>30</v>
      </c>
      <c r="E32" s="566"/>
      <c r="F32" s="567"/>
      <c r="G32" s="555">
        <f t="shared" si="3"/>
        <v>0</v>
      </c>
      <c r="H32" s="556"/>
      <c r="I32" s="557"/>
      <c r="J32" s="555">
        <f t="shared" si="4"/>
        <v>0</v>
      </c>
      <c r="K32" s="556"/>
      <c r="L32" s="557"/>
      <c r="M32" s="555">
        <f>SUM(M29:O31)</f>
        <v>0</v>
      </c>
      <c r="N32" s="556"/>
      <c r="O32" s="557"/>
      <c r="P32" s="555">
        <f>SUM(P29:Q31)</f>
        <v>0</v>
      </c>
      <c r="Q32" s="557"/>
      <c r="R32" s="489"/>
      <c r="S32" s="528"/>
      <c r="T32" s="558">
        <f>SUM(T29:W31)</f>
        <v>0</v>
      </c>
      <c r="U32" s="556"/>
      <c r="V32" s="556"/>
      <c r="W32" s="559"/>
    </row>
    <row r="33" spans="2:23" ht="14.1" customHeight="1">
      <c r="B33" s="486" t="s">
        <v>116</v>
      </c>
      <c r="C33" s="487"/>
      <c r="D33" s="487"/>
      <c r="E33" s="487"/>
      <c r="F33" s="488"/>
      <c r="G33" s="555">
        <f t="shared" si="3"/>
        <v>0</v>
      </c>
      <c r="H33" s="556"/>
      <c r="I33" s="557"/>
      <c r="J33" s="555">
        <f t="shared" si="4"/>
        <v>0</v>
      </c>
      <c r="K33" s="556"/>
      <c r="L33" s="557"/>
      <c r="M33" s="489"/>
      <c r="N33" s="490"/>
      <c r="O33" s="491"/>
      <c r="P33" s="489"/>
      <c r="Q33" s="491"/>
      <c r="R33" s="489"/>
      <c r="S33" s="528"/>
      <c r="T33" s="529"/>
      <c r="U33" s="490"/>
      <c r="V33" s="490"/>
      <c r="W33" s="530"/>
    </row>
    <row r="34" spans="2:23" ht="14.1" customHeight="1">
      <c r="B34" s="535" t="s">
        <v>117</v>
      </c>
      <c r="C34" s="536"/>
      <c r="D34" s="536"/>
      <c r="E34" s="536"/>
      <c r="F34" s="537"/>
      <c r="G34" s="541">
        <f t="shared" si="3"/>
        <v>0</v>
      </c>
      <c r="H34" s="542"/>
      <c r="I34" s="543"/>
      <c r="J34" s="541">
        <f>M34+P34</f>
        <v>0</v>
      </c>
      <c r="K34" s="542"/>
      <c r="L34" s="543"/>
      <c r="M34" s="541">
        <f>M24-M25-M26-M27-M28+M32-M33</f>
        <v>0</v>
      </c>
      <c r="N34" s="542"/>
      <c r="O34" s="543"/>
      <c r="P34" s="541">
        <f>P24-P25-P26-P27-P28+P32-P33</f>
        <v>0</v>
      </c>
      <c r="Q34" s="543"/>
      <c r="R34" s="547"/>
      <c r="S34" s="548"/>
      <c r="T34" s="551">
        <f>T24-T25-T26-T27-T28+T32-T33</f>
        <v>0</v>
      </c>
      <c r="U34" s="542"/>
      <c r="V34" s="542"/>
      <c r="W34" s="552"/>
    </row>
    <row r="35" spans="2:23" ht="14.1" customHeight="1">
      <c r="B35" s="538" t="s">
        <v>118</v>
      </c>
      <c r="C35" s="539"/>
      <c r="D35" s="539"/>
      <c r="E35" s="539"/>
      <c r="F35" s="540"/>
      <c r="G35" s="544"/>
      <c r="H35" s="545"/>
      <c r="I35" s="546"/>
      <c r="J35" s="544"/>
      <c r="K35" s="545"/>
      <c r="L35" s="546"/>
      <c r="M35" s="544"/>
      <c r="N35" s="545"/>
      <c r="O35" s="546"/>
      <c r="P35" s="544"/>
      <c r="Q35" s="546"/>
      <c r="R35" s="549"/>
      <c r="S35" s="550"/>
      <c r="T35" s="553"/>
      <c r="U35" s="545"/>
      <c r="V35" s="545"/>
      <c r="W35" s="554"/>
    </row>
    <row r="36" spans="2:23" ht="14.1" customHeight="1">
      <c r="B36" s="486" t="s">
        <v>31</v>
      </c>
      <c r="C36" s="487"/>
      <c r="D36" s="487"/>
      <c r="E36" s="487"/>
      <c r="F36" s="488"/>
      <c r="G36" s="532"/>
      <c r="H36" s="533"/>
      <c r="I36" s="534"/>
      <c r="J36" s="532"/>
      <c r="K36" s="533"/>
      <c r="L36" s="534"/>
      <c r="M36" s="532"/>
      <c r="N36" s="533"/>
      <c r="O36" s="534"/>
      <c r="P36" s="489"/>
      <c r="Q36" s="491"/>
      <c r="R36" s="489"/>
      <c r="S36" s="528"/>
      <c r="T36" s="529"/>
      <c r="U36" s="490"/>
      <c r="V36" s="490"/>
      <c r="W36" s="530"/>
    </row>
    <row r="37" spans="2:23" ht="14.1" customHeight="1">
      <c r="B37" s="531" t="s">
        <v>119</v>
      </c>
      <c r="C37" s="487"/>
      <c r="D37" s="487"/>
      <c r="E37" s="487"/>
      <c r="F37" s="488"/>
      <c r="G37" s="489"/>
      <c r="H37" s="490"/>
      <c r="I37" s="491"/>
      <c r="J37" s="489"/>
      <c r="K37" s="490"/>
      <c r="L37" s="491"/>
      <c r="M37" s="489"/>
      <c r="N37" s="490"/>
      <c r="O37" s="491"/>
      <c r="P37" s="489"/>
      <c r="Q37" s="491"/>
      <c r="R37" s="489"/>
      <c r="S37" s="528"/>
      <c r="T37" s="529"/>
      <c r="U37" s="490"/>
      <c r="V37" s="490"/>
      <c r="W37" s="530"/>
    </row>
    <row r="38" spans="2:23" ht="14.1" customHeight="1" thickBot="1">
      <c r="B38" s="486" t="s">
        <v>120</v>
      </c>
      <c r="C38" s="487"/>
      <c r="D38" s="487"/>
      <c r="E38" s="487"/>
      <c r="F38" s="488"/>
      <c r="G38" s="489"/>
      <c r="H38" s="490"/>
      <c r="I38" s="491"/>
      <c r="J38" s="489"/>
      <c r="K38" s="490"/>
      <c r="L38" s="491"/>
      <c r="M38" s="489"/>
      <c r="N38" s="490"/>
      <c r="O38" s="491"/>
      <c r="P38" s="489"/>
      <c r="Q38" s="491"/>
      <c r="R38" s="489"/>
      <c r="S38" s="528"/>
      <c r="T38" s="522"/>
      <c r="U38" s="523"/>
      <c r="V38" s="523"/>
      <c r="W38" s="524"/>
    </row>
    <row r="39" spans="2:23" ht="14.1" customHeight="1" thickTop="1">
      <c r="B39" s="525" t="s">
        <v>32</v>
      </c>
      <c r="C39" s="526"/>
      <c r="D39" s="526"/>
      <c r="E39" s="526"/>
      <c r="F39" s="526"/>
      <c r="G39" s="526"/>
      <c r="H39" s="526"/>
      <c r="I39" s="527"/>
      <c r="J39" s="498" t="s">
        <v>139</v>
      </c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500"/>
    </row>
    <row r="40" spans="2:23" ht="14.1" customHeight="1">
      <c r="B40" s="486" t="s">
        <v>121</v>
      </c>
      <c r="C40" s="487"/>
      <c r="D40" s="487"/>
      <c r="E40" s="487"/>
      <c r="F40" s="488"/>
      <c r="G40" s="489"/>
      <c r="H40" s="490"/>
      <c r="I40" s="491"/>
      <c r="J40" s="498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500"/>
    </row>
    <row r="41" spans="2:23" ht="14.1" customHeight="1">
      <c r="B41" s="486" t="s">
        <v>122</v>
      </c>
      <c r="C41" s="487"/>
      <c r="D41" s="487"/>
      <c r="E41" s="487"/>
      <c r="F41" s="488"/>
      <c r="G41" s="489"/>
      <c r="H41" s="490"/>
      <c r="I41" s="491"/>
      <c r="J41" s="498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500"/>
    </row>
    <row r="42" spans="2:23" ht="14.1" customHeight="1">
      <c r="B42" s="486" t="s">
        <v>123</v>
      </c>
      <c r="C42" s="487"/>
      <c r="D42" s="487"/>
      <c r="E42" s="487"/>
      <c r="F42" s="488"/>
      <c r="G42" s="489"/>
      <c r="H42" s="490"/>
      <c r="I42" s="491"/>
      <c r="J42" s="498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500"/>
    </row>
    <row r="43" spans="2:23" ht="14.1" customHeight="1">
      <c r="B43" s="486" t="s">
        <v>124</v>
      </c>
      <c r="C43" s="487"/>
      <c r="D43" s="487"/>
      <c r="E43" s="487"/>
      <c r="F43" s="488"/>
      <c r="G43" s="489"/>
      <c r="H43" s="490"/>
      <c r="I43" s="491"/>
      <c r="J43" s="516" t="s">
        <v>190</v>
      </c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8"/>
    </row>
    <row r="44" spans="2:23" ht="14.1" customHeight="1">
      <c r="B44" s="486" t="s">
        <v>125</v>
      </c>
      <c r="C44" s="487"/>
      <c r="D44" s="487"/>
      <c r="E44" s="487"/>
      <c r="F44" s="488"/>
      <c r="G44" s="489"/>
      <c r="H44" s="490"/>
      <c r="I44" s="491"/>
      <c r="J44" s="28"/>
      <c r="K44" s="29"/>
      <c r="L44" s="29"/>
      <c r="M44" s="29"/>
      <c r="N44" s="29"/>
      <c r="O44" s="29"/>
      <c r="P44" s="29"/>
      <c r="Q44" s="11" t="s">
        <v>138</v>
      </c>
      <c r="R44" s="521">
        <f>G9</f>
        <v>0</v>
      </c>
      <c r="S44" s="521"/>
      <c r="T44" s="519" t="s">
        <v>137</v>
      </c>
      <c r="U44" s="519"/>
      <c r="V44" s="519"/>
      <c r="W44" s="520"/>
    </row>
    <row r="45" spans="2:23" ht="14.1" customHeight="1">
      <c r="B45" s="486" t="s">
        <v>126</v>
      </c>
      <c r="C45" s="487"/>
      <c r="D45" s="487"/>
      <c r="E45" s="487"/>
      <c r="F45" s="488"/>
      <c r="G45" s="489"/>
      <c r="H45" s="490"/>
      <c r="I45" s="491"/>
      <c r="J45" s="510" t="s">
        <v>33</v>
      </c>
      <c r="K45" s="511"/>
      <c r="L45" s="511"/>
      <c r="M45" s="511"/>
      <c r="N45" s="511"/>
      <c r="O45" s="512"/>
      <c r="P45" s="495" t="s">
        <v>141</v>
      </c>
      <c r="Q45" s="496"/>
      <c r="R45" s="496"/>
      <c r="S45" s="496"/>
      <c r="T45" s="496"/>
      <c r="U45" s="496"/>
      <c r="V45" s="496"/>
      <c r="W45" s="497"/>
    </row>
    <row r="46" spans="2:23" ht="14.1" customHeight="1">
      <c r="B46" s="486" t="s">
        <v>127</v>
      </c>
      <c r="C46" s="487"/>
      <c r="D46" s="487"/>
      <c r="E46" s="487"/>
      <c r="F46" s="488"/>
      <c r="G46" s="489"/>
      <c r="H46" s="490"/>
      <c r="I46" s="491"/>
      <c r="J46" s="513" t="s">
        <v>140</v>
      </c>
      <c r="K46" s="514"/>
      <c r="L46" s="514"/>
      <c r="M46" s="514"/>
      <c r="N46" s="514"/>
      <c r="O46" s="515"/>
      <c r="P46" s="498"/>
      <c r="Q46" s="499"/>
      <c r="R46" s="499"/>
      <c r="S46" s="499"/>
      <c r="T46" s="499"/>
      <c r="U46" s="499"/>
      <c r="V46" s="499"/>
      <c r="W46" s="500"/>
    </row>
    <row r="47" spans="2:23" ht="14.1" customHeight="1">
      <c r="B47" s="486" t="s">
        <v>128</v>
      </c>
      <c r="C47" s="487"/>
      <c r="D47" s="487"/>
      <c r="E47" s="487"/>
      <c r="F47" s="488"/>
      <c r="G47" s="489"/>
      <c r="H47" s="490"/>
      <c r="I47" s="491"/>
      <c r="J47" s="492" t="s">
        <v>130</v>
      </c>
      <c r="K47" s="487"/>
      <c r="L47" s="487"/>
      <c r="M47" s="488"/>
      <c r="N47" s="493"/>
      <c r="O47" s="494"/>
      <c r="P47" s="483" t="s">
        <v>132</v>
      </c>
      <c r="Q47" s="484"/>
      <c r="R47" s="484"/>
      <c r="S47" s="484"/>
      <c r="T47" s="484"/>
      <c r="U47" s="484"/>
      <c r="V47" s="484"/>
      <c r="W47" s="485"/>
    </row>
    <row r="48" spans="2:23" ht="19.5" customHeight="1">
      <c r="B48" s="501" t="s">
        <v>129</v>
      </c>
      <c r="C48" s="502"/>
      <c r="D48" s="502"/>
      <c r="E48" s="502"/>
      <c r="F48" s="503"/>
      <c r="G48" s="504"/>
      <c r="H48" s="505"/>
      <c r="I48" s="506"/>
      <c r="J48" s="507" t="s">
        <v>131</v>
      </c>
      <c r="K48" s="502"/>
      <c r="L48" s="502"/>
      <c r="M48" s="503"/>
      <c r="N48" s="508"/>
      <c r="O48" s="509"/>
      <c r="P48" s="477" t="s">
        <v>142</v>
      </c>
      <c r="Q48" s="478"/>
      <c r="R48" s="478"/>
      <c r="S48" s="478"/>
      <c r="T48" s="478"/>
      <c r="U48" s="478"/>
      <c r="V48" s="478"/>
      <c r="W48" s="479"/>
    </row>
    <row r="49" spans="2:23" ht="5.0999999999999996" customHeight="1">
      <c r="B49" s="480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2"/>
    </row>
    <row r="50" spans="2:23" ht="12" customHeight="1">
      <c r="B50" s="448" t="s">
        <v>34</v>
      </c>
      <c r="C50" s="449"/>
      <c r="D50" s="450"/>
      <c r="E50" s="454" t="s">
        <v>35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6"/>
      <c r="U50" s="463"/>
      <c r="V50" s="449"/>
      <c r="W50" s="464"/>
    </row>
    <row r="51" spans="2:23" ht="12" customHeight="1">
      <c r="B51" s="472"/>
      <c r="C51" s="466"/>
      <c r="D51" s="473"/>
      <c r="E51" s="474" t="s">
        <v>36</v>
      </c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6"/>
      <c r="U51" s="465"/>
      <c r="V51" s="466"/>
      <c r="W51" s="467"/>
    </row>
    <row r="52" spans="2:23" ht="12" customHeight="1">
      <c r="B52" s="472"/>
      <c r="C52" s="466"/>
      <c r="D52" s="473"/>
      <c r="E52" s="474" t="s">
        <v>37</v>
      </c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6"/>
      <c r="U52" s="468"/>
      <c r="V52" s="350"/>
      <c r="W52" s="351"/>
    </row>
    <row r="53" spans="2:23" ht="12" customHeight="1">
      <c r="B53" s="472"/>
      <c r="C53" s="466"/>
      <c r="D53" s="473"/>
      <c r="E53" s="474" t="s">
        <v>38</v>
      </c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6"/>
      <c r="U53" s="469" t="s">
        <v>40</v>
      </c>
      <c r="V53" s="470"/>
      <c r="W53" s="471"/>
    </row>
    <row r="54" spans="2:23" ht="12" customHeight="1">
      <c r="B54" s="451"/>
      <c r="C54" s="452"/>
      <c r="D54" s="453"/>
      <c r="E54" s="457" t="s">
        <v>39</v>
      </c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9"/>
      <c r="U54" s="469" t="s">
        <v>41</v>
      </c>
      <c r="V54" s="470"/>
      <c r="W54" s="471"/>
    </row>
    <row r="55" spans="2:23" ht="12" customHeight="1">
      <c r="B55" s="448" t="s">
        <v>42</v>
      </c>
      <c r="C55" s="449"/>
      <c r="D55" s="450"/>
      <c r="E55" s="454" t="s">
        <v>44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6"/>
      <c r="U55" s="468"/>
      <c r="V55" s="350"/>
      <c r="W55" s="351"/>
    </row>
    <row r="56" spans="2:23" ht="12" customHeight="1">
      <c r="B56" s="451" t="s">
        <v>43</v>
      </c>
      <c r="C56" s="452"/>
      <c r="D56" s="453"/>
      <c r="E56" s="457" t="s">
        <v>45</v>
      </c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9"/>
      <c r="U56" s="445"/>
      <c r="V56" s="446"/>
      <c r="W56" s="447"/>
    </row>
    <row r="57" spans="2:23" ht="12" customHeight="1">
      <c r="B57" s="460" t="s">
        <v>46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2"/>
    </row>
  </sheetData>
  <mergeCells count="241">
    <mergeCell ref="F6:G6"/>
    <mergeCell ref="B7:E7"/>
    <mergeCell ref="B9:E9"/>
    <mergeCell ref="B10:E10"/>
    <mergeCell ref="B11:E11"/>
    <mergeCell ref="R10:W11"/>
    <mergeCell ref="B2:U2"/>
    <mergeCell ref="B3:U3"/>
    <mergeCell ref="B4:U4"/>
    <mergeCell ref="V2:W4"/>
    <mergeCell ref="B5:E5"/>
    <mergeCell ref="H5:H7"/>
    <mergeCell ref="I5:W5"/>
    <mergeCell ref="I6:W6"/>
    <mergeCell ref="I7:W7"/>
    <mergeCell ref="C6:E6"/>
    <mergeCell ref="G9:I9"/>
    <mergeCell ref="J9:K9"/>
    <mergeCell ref="L9:O9"/>
    <mergeCell ref="P9:Q9"/>
    <mergeCell ref="R9:W9"/>
    <mergeCell ref="G10:I11"/>
    <mergeCell ref="J10:K11"/>
    <mergeCell ref="L10:O11"/>
    <mergeCell ref="P10:Q11"/>
    <mergeCell ref="G12:O12"/>
    <mergeCell ref="P12:Q12"/>
    <mergeCell ref="S12:V12"/>
    <mergeCell ref="B13:E14"/>
    <mergeCell ref="G13:J13"/>
    <mergeCell ref="K13:O13"/>
    <mergeCell ref="P13:Q13"/>
    <mergeCell ref="R13:W13"/>
    <mergeCell ref="G14:J14"/>
    <mergeCell ref="K14:O14"/>
    <mergeCell ref="B12:E12"/>
    <mergeCell ref="M16:N16"/>
    <mergeCell ref="B17:F17"/>
    <mergeCell ref="G17:I17"/>
    <mergeCell ref="J17:L17"/>
    <mergeCell ref="M17:O17"/>
    <mergeCell ref="P17:Q17"/>
    <mergeCell ref="P14:Q14"/>
    <mergeCell ref="R14:W14"/>
    <mergeCell ref="B15:E15"/>
    <mergeCell ref="G15:I15"/>
    <mergeCell ref="G16:I16"/>
    <mergeCell ref="J15:L16"/>
    <mergeCell ref="M15:N15"/>
    <mergeCell ref="R15:S16"/>
    <mergeCell ref="T15:W16"/>
    <mergeCell ref="B16:E16"/>
    <mergeCell ref="R17:S17"/>
    <mergeCell ref="T17:W17"/>
    <mergeCell ref="B18:F18"/>
    <mergeCell ref="G18:I18"/>
    <mergeCell ref="J18:L18"/>
    <mergeCell ref="M18:O18"/>
    <mergeCell ref="P18:Q18"/>
    <mergeCell ref="R18:S18"/>
    <mergeCell ref="T18:W18"/>
    <mergeCell ref="T19:W19"/>
    <mergeCell ref="B20:F20"/>
    <mergeCell ref="G20:I20"/>
    <mergeCell ref="J20:L20"/>
    <mergeCell ref="M20:O20"/>
    <mergeCell ref="P20:Q20"/>
    <mergeCell ref="R20:S20"/>
    <mergeCell ref="T20:W20"/>
    <mergeCell ref="B19:F19"/>
    <mergeCell ref="G19:I19"/>
    <mergeCell ref="J19:L19"/>
    <mergeCell ref="M19:O19"/>
    <mergeCell ref="P19:Q19"/>
    <mergeCell ref="R19:S19"/>
    <mergeCell ref="R21:S22"/>
    <mergeCell ref="T21:W22"/>
    <mergeCell ref="B23:F23"/>
    <mergeCell ref="G23:I23"/>
    <mergeCell ref="J23:L23"/>
    <mergeCell ref="M23:O23"/>
    <mergeCell ref="P23:Q23"/>
    <mergeCell ref="R23:S23"/>
    <mergeCell ref="T23:W23"/>
    <mergeCell ref="B21:F21"/>
    <mergeCell ref="B22:F22"/>
    <mergeCell ref="G21:I22"/>
    <mergeCell ref="J21:L22"/>
    <mergeCell ref="M21:O22"/>
    <mergeCell ref="P21:Q22"/>
    <mergeCell ref="T24:W24"/>
    <mergeCell ref="B25:F25"/>
    <mergeCell ref="G25:I25"/>
    <mergeCell ref="J25:L25"/>
    <mergeCell ref="M25:O25"/>
    <mergeCell ref="P25:Q25"/>
    <mergeCell ref="R25:S25"/>
    <mergeCell ref="T25:W25"/>
    <mergeCell ref="B24:F24"/>
    <mergeCell ref="G24:I24"/>
    <mergeCell ref="J24:L24"/>
    <mergeCell ref="M24:O24"/>
    <mergeCell ref="P24:Q24"/>
    <mergeCell ref="R24:S24"/>
    <mergeCell ref="T26:W26"/>
    <mergeCell ref="B27:F27"/>
    <mergeCell ref="G27:I27"/>
    <mergeCell ref="J27:L27"/>
    <mergeCell ref="M27:O27"/>
    <mergeCell ref="P27:Q27"/>
    <mergeCell ref="R27:S27"/>
    <mergeCell ref="T27:W27"/>
    <mergeCell ref="B26:F26"/>
    <mergeCell ref="G26:I26"/>
    <mergeCell ref="J26:L26"/>
    <mergeCell ref="M26:O26"/>
    <mergeCell ref="P26:Q26"/>
    <mergeCell ref="R26:S26"/>
    <mergeCell ref="G30:I30"/>
    <mergeCell ref="J30:L30"/>
    <mergeCell ref="M30:O30"/>
    <mergeCell ref="P30:Q30"/>
    <mergeCell ref="R30:S30"/>
    <mergeCell ref="T30:W30"/>
    <mergeCell ref="T28:W28"/>
    <mergeCell ref="B29:C32"/>
    <mergeCell ref="D29:F29"/>
    <mergeCell ref="G29:I29"/>
    <mergeCell ref="J29:L29"/>
    <mergeCell ref="M29:O29"/>
    <mergeCell ref="P29:Q29"/>
    <mergeCell ref="R29:S29"/>
    <mergeCell ref="T29:W29"/>
    <mergeCell ref="D30:F30"/>
    <mergeCell ref="B28:F28"/>
    <mergeCell ref="G28:I28"/>
    <mergeCell ref="J28:L28"/>
    <mergeCell ref="M28:O28"/>
    <mergeCell ref="P28:Q28"/>
    <mergeCell ref="R28:S28"/>
    <mergeCell ref="T31:W31"/>
    <mergeCell ref="D32:F32"/>
    <mergeCell ref="G32:I32"/>
    <mergeCell ref="J32:L32"/>
    <mergeCell ref="M32:O32"/>
    <mergeCell ref="P32:Q32"/>
    <mergeCell ref="R32:S32"/>
    <mergeCell ref="T32:W32"/>
    <mergeCell ref="D31:F31"/>
    <mergeCell ref="G31:I31"/>
    <mergeCell ref="J31:L31"/>
    <mergeCell ref="M31:O31"/>
    <mergeCell ref="P31:Q31"/>
    <mergeCell ref="R31:S31"/>
    <mergeCell ref="T33:W33"/>
    <mergeCell ref="B34:F34"/>
    <mergeCell ref="B35:F35"/>
    <mergeCell ref="G34:I35"/>
    <mergeCell ref="J34:L35"/>
    <mergeCell ref="M34:O35"/>
    <mergeCell ref="P34:Q35"/>
    <mergeCell ref="R34:S35"/>
    <mergeCell ref="T34:W35"/>
    <mergeCell ref="B33:F33"/>
    <mergeCell ref="G33:I33"/>
    <mergeCell ref="J33:L33"/>
    <mergeCell ref="M33:O33"/>
    <mergeCell ref="P33:Q33"/>
    <mergeCell ref="R33:S33"/>
    <mergeCell ref="T36:W36"/>
    <mergeCell ref="B37:F37"/>
    <mergeCell ref="G37:I37"/>
    <mergeCell ref="J37:L37"/>
    <mergeCell ref="M37:O37"/>
    <mergeCell ref="P37:Q37"/>
    <mergeCell ref="R37:S37"/>
    <mergeCell ref="T37:W37"/>
    <mergeCell ref="B36:F36"/>
    <mergeCell ref="G36:I36"/>
    <mergeCell ref="J36:L36"/>
    <mergeCell ref="M36:O36"/>
    <mergeCell ref="P36:Q36"/>
    <mergeCell ref="R36:S36"/>
    <mergeCell ref="T38:W38"/>
    <mergeCell ref="B39:I39"/>
    <mergeCell ref="J39:W42"/>
    <mergeCell ref="B38:F38"/>
    <mergeCell ref="G38:I38"/>
    <mergeCell ref="J38:L38"/>
    <mergeCell ref="M38:O38"/>
    <mergeCell ref="P38:Q38"/>
    <mergeCell ref="R38:S38"/>
    <mergeCell ref="B44:F44"/>
    <mergeCell ref="G44:I44"/>
    <mergeCell ref="B45:F45"/>
    <mergeCell ref="G45:I45"/>
    <mergeCell ref="J45:O45"/>
    <mergeCell ref="J46:O46"/>
    <mergeCell ref="J43:W43"/>
    <mergeCell ref="B40:F40"/>
    <mergeCell ref="G40:I40"/>
    <mergeCell ref="B41:F41"/>
    <mergeCell ref="G41:I41"/>
    <mergeCell ref="B42:F42"/>
    <mergeCell ref="G42:I42"/>
    <mergeCell ref="B43:F43"/>
    <mergeCell ref="G43:I43"/>
    <mergeCell ref="T44:W44"/>
    <mergeCell ref="R44:S44"/>
    <mergeCell ref="P48:W48"/>
    <mergeCell ref="B49:W49"/>
    <mergeCell ref="P47:W47"/>
    <mergeCell ref="B46:F46"/>
    <mergeCell ref="G46:I46"/>
    <mergeCell ref="B47:F47"/>
    <mergeCell ref="G47:I47"/>
    <mergeCell ref="J47:M47"/>
    <mergeCell ref="N47:O47"/>
    <mergeCell ref="P45:W46"/>
    <mergeCell ref="B48:F48"/>
    <mergeCell ref="G48:I48"/>
    <mergeCell ref="J48:M48"/>
    <mergeCell ref="N48:O48"/>
    <mergeCell ref="U56:W56"/>
    <mergeCell ref="B55:D55"/>
    <mergeCell ref="B56:D56"/>
    <mergeCell ref="E55:T55"/>
    <mergeCell ref="E56:T56"/>
    <mergeCell ref="B57:W57"/>
    <mergeCell ref="U50:W50"/>
    <mergeCell ref="U51:W51"/>
    <mergeCell ref="U52:W52"/>
    <mergeCell ref="U53:W53"/>
    <mergeCell ref="U54:W54"/>
    <mergeCell ref="U55:W55"/>
    <mergeCell ref="B50:D54"/>
    <mergeCell ref="E50:T50"/>
    <mergeCell ref="E51:T51"/>
    <mergeCell ref="E52:T52"/>
    <mergeCell ref="E53:T53"/>
    <mergeCell ref="E54:T54"/>
  </mergeCells>
  <phoneticPr fontId="16" type="noConversion"/>
  <dataValidations disablePrompts="1" count="1">
    <dataValidation type="whole" allowBlank="1" showInputMessage="1" showErrorMessage="1" sqref="G20:O20">
      <formula1>2499999</formula1>
      <formula2>2500000</formula2>
    </dataValidation>
  </dataValidations>
  <printOptions horizontalCentered="1"/>
  <pageMargins left="0.31496062992125984" right="0.31496062992125984" top="0.55118110236220474" bottom="0.15748031496062992" header="0.11811023622047245" footer="0.11811023622047245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기본사항</vt:lpstr>
      <vt:lpstr>주권 또는 지분의 양도거래명세서</vt:lpstr>
      <vt:lpstr>증권거래세 과세표준신고서</vt:lpstr>
      <vt:lpstr>주식등 양도소득긍액 계산명세서</vt:lpstr>
      <vt:lpstr>양도소득 과세표준 신고 및 납부계산서</vt:lpstr>
      <vt:lpstr>기본사항!Print_Area</vt:lpstr>
      <vt:lpstr>'양도소득 과세표준 신고 및 납부계산서'!Print_Area</vt:lpstr>
      <vt:lpstr>'주권 또는 지분의 양도거래명세서'!Print_Area</vt:lpstr>
      <vt:lpstr>'주식등 양도소득긍액 계산명세서'!Print_Area</vt:lpstr>
      <vt:lpstr>'증권거래세 과세표준신고서'!Print_Area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2019-11-27T02:37:42Z</cp:lastPrinted>
  <dcterms:created xsi:type="dcterms:W3CDTF">2016-04-12T13:55:20Z</dcterms:created>
  <dcterms:modified xsi:type="dcterms:W3CDTF">2019-11-27T05:24:17Z</dcterms:modified>
</cp:coreProperties>
</file>